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2" i="1" l="1"/>
  <c r="G17" i="5" l="1"/>
  <c r="N32" i="6" l="1"/>
  <c r="N28" i="6"/>
  <c r="N27" i="6"/>
  <c r="N25" i="6" l="1"/>
  <c r="N14" i="5"/>
  <c r="N15" i="5"/>
  <c r="N16" i="5"/>
  <c r="G14" i="5"/>
  <c r="N29" i="6" l="1"/>
  <c r="Q29" i="6" s="1"/>
  <c r="N35" i="6"/>
  <c r="Q35" i="6" s="1"/>
  <c r="N19" i="6"/>
  <c r="Q19" i="6" s="1"/>
  <c r="N20" i="6"/>
  <c r="Q20" i="6" s="1"/>
  <c r="N8" i="6"/>
  <c r="Q8" i="6" s="1"/>
  <c r="N44" i="6"/>
  <c r="Q44" i="6" s="1"/>
  <c r="N43" i="6"/>
  <c r="Q43" i="6" s="1"/>
  <c r="N42" i="6"/>
  <c r="Q42" i="6" s="1"/>
  <c r="N41" i="6"/>
  <c r="Q41" i="6" s="1"/>
  <c r="N40" i="6"/>
  <c r="Q40" i="6" s="1"/>
  <c r="N39" i="6"/>
  <c r="Q39" i="6" s="1"/>
  <c r="N38" i="6"/>
  <c r="Q38" i="6" s="1"/>
  <c r="N37" i="6"/>
  <c r="Q37" i="6" s="1"/>
  <c r="N36" i="6"/>
  <c r="Q36" i="6" s="1"/>
  <c r="N34" i="6"/>
  <c r="Q34" i="6" s="1"/>
  <c r="N33" i="6"/>
  <c r="Q33" i="6" s="1"/>
  <c r="Q32" i="6"/>
  <c r="N31" i="6"/>
  <c r="Q31" i="6" s="1"/>
  <c r="N30" i="6"/>
  <c r="Q30" i="6" s="1"/>
  <c r="Q28" i="6"/>
  <c r="Q27" i="6"/>
  <c r="N26" i="6"/>
  <c r="Q26" i="6" s="1"/>
  <c r="Q25" i="6"/>
  <c r="N24" i="6"/>
  <c r="Q24" i="6" s="1"/>
  <c r="N23" i="6"/>
  <c r="Q23" i="6" s="1"/>
  <c r="N22" i="6"/>
  <c r="Q22" i="6" s="1"/>
  <c r="N21" i="6"/>
  <c r="Q21" i="6" s="1"/>
  <c r="N18" i="6"/>
  <c r="Q18" i="6" s="1"/>
  <c r="N17" i="6"/>
  <c r="Q17" i="6" s="1"/>
  <c r="N16" i="6"/>
  <c r="Q16" i="6" s="1"/>
  <c r="N15" i="6"/>
  <c r="Q15" i="6" s="1"/>
  <c r="N14" i="6"/>
  <c r="Q14" i="6" s="1"/>
  <c r="N10" i="6"/>
  <c r="Q10" i="6" s="1"/>
  <c r="N13" i="6"/>
  <c r="Q13" i="6" s="1"/>
  <c r="N11" i="6"/>
  <c r="Q11" i="6" s="1"/>
  <c r="N12" i="6"/>
  <c r="Q12" i="6" s="1"/>
  <c r="N9" i="6"/>
  <c r="Q9" i="6" s="1"/>
  <c r="M8" i="2"/>
  <c r="P8" i="2" s="1"/>
  <c r="M8" i="1"/>
  <c r="P8" i="1" s="1"/>
  <c r="G35" i="6"/>
  <c r="G29" i="6"/>
  <c r="G19" i="6"/>
  <c r="N12" i="5"/>
  <c r="Q12" i="5" s="1"/>
  <c r="G12" i="5"/>
  <c r="N13" i="3"/>
  <c r="Q13" i="3" s="1"/>
  <c r="N9" i="3"/>
  <c r="Q9" i="3" s="1"/>
  <c r="N8" i="3"/>
  <c r="Q8" i="3" s="1"/>
  <c r="G13" i="3"/>
  <c r="G9" i="3"/>
  <c r="N11" i="3"/>
  <c r="Q11" i="3" s="1"/>
  <c r="M10" i="2"/>
  <c r="P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N19" i="5"/>
  <c r="Q19" i="5" s="1"/>
  <c r="F21" i="5"/>
  <c r="N9" i="5"/>
  <c r="Q9" i="5" s="1"/>
  <c r="N10" i="5"/>
  <c r="Q10" i="5" s="1"/>
  <c r="N8" i="5"/>
  <c r="Q8" i="5" s="1"/>
  <c r="N18" i="5"/>
  <c r="Q18" i="5" s="1"/>
  <c r="N17" i="5"/>
  <c r="Q17" i="5" s="1"/>
  <c r="Q16" i="5"/>
  <c r="Q15" i="5"/>
  <c r="Q14" i="5"/>
  <c r="N13" i="5"/>
  <c r="Q13" i="5" s="1"/>
  <c r="N11" i="5"/>
  <c r="Q11" i="5" s="1"/>
  <c r="G19" i="5"/>
  <c r="G18" i="5"/>
  <c r="G16" i="5"/>
  <c r="G15" i="5"/>
  <c r="G13" i="5"/>
  <c r="G11" i="5"/>
  <c r="G10" i="5"/>
  <c r="G9" i="5"/>
  <c r="G8" i="5"/>
  <c r="N15" i="3"/>
  <c r="Q15" i="3" s="1"/>
  <c r="N14" i="3"/>
  <c r="Q14" i="3" s="1"/>
  <c r="N12" i="3"/>
  <c r="Q12" i="3" s="1"/>
  <c r="N10" i="3"/>
  <c r="Q10" i="3" s="1"/>
  <c r="G15" i="3"/>
  <c r="G14" i="3"/>
  <c r="G12" i="3"/>
  <c r="G11" i="3"/>
  <c r="G10" i="3"/>
  <c r="G9" i="2"/>
  <c r="G8" i="3"/>
  <c r="M15" i="2"/>
  <c r="P15" i="2" s="1"/>
  <c r="M14" i="2"/>
  <c r="P14" i="2" s="1"/>
  <c r="M13" i="2"/>
  <c r="P13" i="2" s="1"/>
  <c r="M12" i="2"/>
  <c r="P12" i="2" s="1"/>
  <c r="M11" i="2"/>
  <c r="P11" i="2" s="1"/>
  <c r="M9" i="2"/>
  <c r="P9" i="2" s="1"/>
  <c r="G15" i="2"/>
  <c r="G14" i="2"/>
  <c r="G13" i="2"/>
  <c r="G12" i="2"/>
  <c r="G8" i="2"/>
  <c r="G10" i="2"/>
  <c r="G11" i="2"/>
  <c r="G8" i="1"/>
  <c r="F48" i="6" l="1"/>
  <c r="F47" i="6"/>
  <c r="F23" i="5"/>
  <c r="F19" i="3"/>
  <c r="F18" i="3"/>
  <c r="F22" i="5"/>
  <c r="F19" i="2"/>
  <c r="F18" i="2"/>
  <c r="M30" i="1"/>
  <c r="P30" i="1" s="1"/>
  <c r="G30" i="1"/>
  <c r="M29" i="1"/>
  <c r="P29" i="1" s="1"/>
  <c r="G29" i="1"/>
  <c r="M28" i="1"/>
  <c r="P28" i="1" s="1"/>
  <c r="G28" i="1"/>
  <c r="M27" i="1"/>
  <c r="P27" i="1" s="1"/>
  <c r="G27" i="1"/>
  <c r="M26" i="1"/>
  <c r="P26" i="1" s="1"/>
  <c r="G26" i="1"/>
  <c r="M25" i="1"/>
  <c r="P25" i="1" s="1"/>
  <c r="G25" i="1"/>
  <c r="M24" i="1"/>
  <c r="P24" i="1" s="1"/>
  <c r="G24" i="1"/>
  <c r="M23" i="1"/>
  <c r="P23" i="1" s="1"/>
  <c r="G23" i="1"/>
  <c r="M22" i="1"/>
  <c r="P22" i="1" s="1"/>
  <c r="G22" i="1"/>
  <c r="M21" i="1"/>
  <c r="P21" i="1" s="1"/>
  <c r="G21" i="1"/>
  <c r="M20" i="1"/>
  <c r="P20" i="1" s="1"/>
  <c r="G20" i="1"/>
  <c r="M19" i="1"/>
  <c r="P19" i="1" s="1"/>
  <c r="G19" i="1"/>
  <c r="M18" i="1"/>
  <c r="P18" i="1" s="1"/>
  <c r="G18" i="1"/>
  <c r="M17" i="1"/>
  <c r="P17" i="1" s="1"/>
  <c r="G17" i="1"/>
  <c r="M16" i="1"/>
  <c r="P16" i="1" s="1"/>
  <c r="G16" i="1"/>
  <c r="M15" i="1"/>
  <c r="P15" i="1" s="1"/>
  <c r="G15" i="1"/>
  <c r="M14" i="1"/>
  <c r="P14" i="1" s="1"/>
  <c r="G14" i="1"/>
  <c r="M13" i="1"/>
  <c r="P13" i="1" s="1"/>
  <c r="G13" i="1"/>
  <c r="M12" i="1"/>
  <c r="P12" i="1" s="1"/>
  <c r="G12" i="1"/>
  <c r="M11" i="1"/>
  <c r="P11" i="1" s="1"/>
  <c r="G11" i="1"/>
  <c r="M10" i="1"/>
  <c r="P10" i="1" s="1"/>
  <c r="G10" i="1"/>
  <c r="M9" i="1"/>
  <c r="P9" i="1" s="1"/>
  <c r="G9" i="1"/>
  <c r="F33" i="1" l="1"/>
  <c r="F35" i="1" s="1"/>
  <c r="D9" i="8"/>
  <c r="F49" i="6"/>
  <c r="F24" i="5"/>
  <c r="F20" i="3"/>
  <c r="F20" i="2"/>
  <c r="F17" i="3"/>
  <c r="F17" i="2"/>
  <c r="D7" i="8" s="1"/>
  <c r="D8" i="8" l="1"/>
  <c r="D10" i="8" s="1"/>
</calcChain>
</file>

<file path=xl/sharedStrings.xml><?xml version="1.0" encoding="utf-8"?>
<sst xmlns="http://schemas.openxmlformats.org/spreadsheetml/2006/main" count="314" uniqueCount="154">
  <si>
    <t>#</t>
  </si>
  <si>
    <t>Social Importance Index</t>
  </si>
  <si>
    <t>Indicator</t>
  </si>
  <si>
    <t>Final Score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</si>
  <si>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</si>
  <si>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</si>
  <si>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</si>
  <si>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</si>
  <si>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</si>
  <si>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</si>
  <si>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</si>
  <si>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</si>
  <si>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</si>
  <si>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</si>
  <si>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</si>
  <si>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</si>
  <si>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</si>
  <si>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</si>
  <si>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</si>
  <si>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</si>
  <si>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</si>
  <si>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</si>
  <si>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</si>
  <si>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</si>
  <si>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</si>
  <si>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</si>
  <si>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</si>
  <si>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</si>
  <si>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</si>
  <si>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</si>
  <si>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</si>
  <si>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</si>
  <si>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</si>
  <si>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</si>
  <si>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</si>
  <si>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</si>
  <si>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</si>
  <si>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</si>
  <si>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</si>
  <si>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</si>
  <si>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</si>
  <si>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</si>
  <si>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</si>
  <si>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</si>
  <si>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</si>
  <si>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</si>
  <si>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</si>
  <si>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</si>
  <si>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</si>
  <si>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</si>
  <si>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</si>
  <si>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</si>
  <si>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</si>
  <si>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</si>
  <si>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</si>
  <si>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</si>
  <si>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</si>
  <si>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</si>
  <si>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</si>
  <si>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</si>
  <si>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</si>
  <si>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</si>
  <si>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</si>
  <si>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</si>
  <si>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</si>
  <si>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</si>
  <si>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</si>
  <si>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</si>
  <si>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</si>
  <si>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</si>
  <si>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</si>
  <si>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</si>
  <si>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</si>
  <si>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</si>
  <si>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</si>
  <si>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</si>
  <si>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</si>
  <si>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</si>
  <si>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</si>
  <si>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</si>
  <si>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</si>
  <si>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</si>
  <si>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</si>
  <si>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</si>
  <si>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</si>
  <si>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</si>
  <si>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</si>
  <si>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</si>
  <si>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</si>
  <si>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</si>
  <si>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</si>
  <si>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</si>
  <si>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</si>
  <si>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</si>
  <si>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</si>
  <si>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</si>
  <si>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</si>
  <si>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</si>
  <si>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</si>
  <si>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</si>
  <si>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</si>
  <si>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</si>
  <si>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</si>
  <si>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</si>
  <si>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</si>
  <si>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</si>
  <si>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</si>
  <si>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</si>
  <si>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</si>
  <si>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</si>
  <si>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</si>
  <si>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</si>
  <si>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</si>
  <si>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</si>
  <si>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</si>
  <si>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</si>
  <si>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</si>
  <si>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</si>
  <si>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</si>
  <si>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</si>
  <si>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</si>
  <si>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</si>
  <si>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</si>
  <si>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</si>
  <si>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</si>
  <si>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</si>
  <si>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</si>
  <si>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</si>
  <si>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</si>
  <si>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</si>
  <si>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</si>
  <si>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</si>
  <si>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</si>
  <si>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</si>
  <si>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</si>
  <si>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</si>
  <si>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</si>
  <si>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</si>
  <si>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</si>
  <si>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</si>
  <si>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</si>
  <si>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</si>
  <si>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</si>
  <si>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</si>
  <si>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</si>
  <si>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</si>
  <si>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</si>
  <si>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</si>
  <si>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</si>
  <si>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2.10</t>
  </si>
  <si>
    <t>Archive: The Archive of Karaganda Branch of the Archive of the Committee on Legal Statistics and Special Accounts of the General Prosecutor's Office of the Republic of Kazakhstan</t>
  </si>
  <si>
    <t>Evaluator: Araylim Mussagalieva</t>
  </si>
  <si>
    <t>Country: Kazakhstan</t>
  </si>
  <si>
    <t>Assessment of the Openness of State Archives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</si>
</sst>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8"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0" fontId="7"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right"/>
    </xf>
    <xf numFmtId="0" fontId="10" fillId="0" borderId="2" xfId="0" applyFont="1" applyBorder="1" applyAlignment="1">
      <alignment vertical="center" wrapText="1"/>
    </xf>
    <xf numFmtId="0" fontId="10" fillId="0" borderId="2" xfId="0" applyFont="1" applyBorder="1" applyAlignment="1">
      <alignment wrapText="1"/>
    </xf>
    <xf numFmtId="0" fontId="2" fillId="0" borderId="2" xfId="0" applyFont="1" applyBorder="1" applyAlignment="1">
      <alignment horizontal="left" vertical="center" wrapText="1"/>
    </xf>
    <xf numFmtId="0" fontId="8" fillId="0" borderId="0" xfId="0" applyFont="1" applyFill="1" applyAlignment="1">
      <alignment vertical="center"/>
    </xf>
    <xf numFmtId="0" fontId="8"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Fill="1"/>
    <xf numFmtId="0" fontId="2" fillId="0" borderId="13" xfId="0" applyFont="1" applyBorder="1" applyAlignment="1">
      <alignment horizontal="center" vertical="center"/>
    </xf>
    <xf numFmtId="0" fontId="13" fillId="0" borderId="1" xfId="0" applyFont="1" applyBorder="1" applyAlignment="1">
      <alignment horizontal="center" vertical="center"/>
    </xf>
    <xf numFmtId="0" fontId="8"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0" fillId="0" borderId="0" xfId="0" applyAlignment="1">
      <alignment wrapText="1"/>
    </xf>
    <xf numFmtId="0" fontId="0" fillId="0" borderId="0" xfId="0" applyAlignment="1">
      <alignment wrapText="1"/>
    </xf>
    <xf numFmtId="0" fontId="14" fillId="0" borderId="0" xfId="0" applyFont="1" applyAlignment="1">
      <alignment wrapText="1"/>
    </xf>
    <xf numFmtId="0" fontId="0" fillId="0" borderId="0" xfId="0"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5"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workbookViewId="0">
      <selection activeCell="D5" sqref="D2:H5"/>
    </sheetView>
  </sheetViews>
  <sheetFormatPr defaultRowHeight="15" x14ac:dyDescent="0.25"/>
  <cols>
    <col min="1" max="2" width="9.140625" style="14"/>
    <col min="3" max="3" width="11.42578125" style="2" customWidth="1"/>
    <col min="4" max="4" width="18.140625" style="2" customWidth="1"/>
    <col min="5" max="5" width="59.5703125" style="1" customWidth="1"/>
    <col min="6" max="6" width="14.5703125" style="33" customWidth="1"/>
    <col min="7" max="7" width="12.85546875" style="2" customWidth="1"/>
    <col min="8" max="8" width="9.140625" style="14"/>
    <col min="9" max="20" width="9.140625" style="49"/>
    <col min="21" max="22" width="9.140625" style="17"/>
  </cols>
  <sheetData>
    <row r="1" spans="3:16" x14ac:dyDescent="0.25">
      <c r="C1" s="15"/>
      <c r="D1" s="15"/>
      <c r="E1" s="16"/>
      <c r="F1" s="32"/>
      <c r="G1" s="15"/>
    </row>
    <row r="2" spans="3:16" ht="16.5" customHeight="1" x14ac:dyDescent="0.35">
      <c r="C2" s="15"/>
      <c r="D2" s="78" t="s">
        <v>153</v>
      </c>
      <c r="E2" s="79"/>
      <c r="F2" s="79"/>
      <c r="G2" s="79"/>
      <c r="H2" s="79"/>
    </row>
    <row r="3" spans="3:16" ht="15" customHeight="1" x14ac:dyDescent="0.25">
      <c r="C3" s="15"/>
      <c r="D3" s="82" t="s">
        <v>152</v>
      </c>
      <c r="E3" s="79"/>
      <c r="F3" s="79"/>
      <c r="G3" s="79"/>
      <c r="H3" s="16"/>
    </row>
    <row r="4" spans="3:16" ht="36" customHeight="1" x14ac:dyDescent="0.25">
      <c r="C4" s="15"/>
      <c r="D4" s="82" t="s">
        <v>150</v>
      </c>
      <c r="E4" s="79"/>
      <c r="F4" s="79"/>
      <c r="G4" s="79"/>
      <c r="H4" s="16"/>
    </row>
    <row r="5" spans="3:16" ht="15" customHeight="1" x14ac:dyDescent="0.25">
      <c r="C5" s="15"/>
      <c r="D5" s="82" t="s">
        <v>151</v>
      </c>
      <c r="E5" s="79"/>
      <c r="F5" s="79"/>
      <c r="G5" s="79"/>
      <c r="H5" s="76"/>
    </row>
    <row r="6" spans="3:16" ht="15.75" thickBot="1" x14ac:dyDescent="0.3">
      <c r="C6" s="15"/>
      <c r="D6" s="15"/>
      <c r="E6" s="16"/>
      <c r="F6" s="32"/>
      <c r="G6" s="15"/>
    </row>
    <row r="7" spans="3:16" ht="45.75" thickBot="1" x14ac:dyDescent="0.3">
      <c r="C7" s="18" t="s">
        <v>0</v>
      </c>
      <c r="D7" s="19" t="s">
        <v>1</v>
      </c>
      <c r="E7" s="20" t="s">
        <v>2</v>
      </c>
      <c r="F7" s="21" t="s">
        <v>29</v>
      </c>
      <c r="G7" s="22" t="s">
        <v>3</v>
      </c>
      <c r="I7" s="47" t="s">
        <v>78</v>
      </c>
      <c r="J7" s="48" t="s">
        <v>79</v>
      </c>
      <c r="K7" s="48" t="s">
        <v>80</v>
      </c>
      <c r="L7" s="48" t="s">
        <v>81</v>
      </c>
      <c r="M7" s="49">
        <v>1</v>
      </c>
      <c r="N7" s="49">
        <v>0</v>
      </c>
    </row>
    <row r="8" spans="3:16" ht="90" x14ac:dyDescent="0.25">
      <c r="C8" s="23" t="s">
        <v>4</v>
      </c>
      <c r="D8" s="3">
        <v>4</v>
      </c>
      <c r="E8" s="24" t="s">
        <v>28</v>
      </c>
      <c r="F8" s="62" t="s">
        <v>78</v>
      </c>
      <c r="G8" s="25">
        <f>IF(F8=I7,I8*D8)+IF(F8=J7,J8*D8)</f>
        <v>4</v>
      </c>
      <c r="I8" s="54">
        <v>1</v>
      </c>
      <c r="J8" s="54">
        <v>0.25</v>
      </c>
      <c r="K8" s="55"/>
      <c r="L8" s="55"/>
      <c r="M8" s="49">
        <f>IF(F8=I7,M7)+IF(F8=J7,M7)+IF(F8=K7,M7)+IF(F8=L7,M7)+IF(F8=N7,N7)</f>
        <v>1</v>
      </c>
      <c r="P8" s="49">
        <f t="shared" ref="P8:P30" si="0">D8*M8</f>
        <v>4</v>
      </c>
    </row>
    <row r="9" spans="3:16" ht="165" x14ac:dyDescent="0.25">
      <c r="C9" s="23" t="s">
        <v>5</v>
      </c>
      <c r="D9" s="3">
        <v>4</v>
      </c>
      <c r="E9" s="24" t="s">
        <v>27</v>
      </c>
      <c r="F9" s="61" t="s">
        <v>78</v>
      </c>
      <c r="G9" s="25">
        <f>IF(F9=I7,I9*D9)+IF(F9=J7,J9*D9)+IF(F9=K7,K9*D9)+IF(F9=L7,L9*D9)</f>
        <v>4</v>
      </c>
      <c r="I9" s="55">
        <v>1</v>
      </c>
      <c r="J9" s="55">
        <v>0.5</v>
      </c>
      <c r="K9" s="55">
        <v>0.25</v>
      </c>
      <c r="L9" s="55">
        <v>0</v>
      </c>
      <c r="M9" s="49">
        <f>IF(F9=I7,M7)+IF(F9=J7,M7)+IF(F9=K7,M7)+IF(F9=L7,M7)+IF(F9=N7,N7)</f>
        <v>1</v>
      </c>
      <c r="P9" s="49">
        <f t="shared" si="0"/>
        <v>4</v>
      </c>
    </row>
    <row r="10" spans="3:16" ht="195" x14ac:dyDescent="0.25">
      <c r="C10" s="66" t="s">
        <v>6</v>
      </c>
      <c r="D10" s="3">
        <v>4</v>
      </c>
      <c r="E10" s="24" t="s">
        <v>30</v>
      </c>
      <c r="F10" s="44" t="s">
        <v>79</v>
      </c>
      <c r="G10" s="25">
        <f>IF(F10=I7,I10*D10)+IF(F10=J7,J10*D10)+IF(F10=K7,K10*D10)+IF(F10=L7,L10*D10)</f>
        <v>3</v>
      </c>
      <c r="I10" s="49">
        <v>1</v>
      </c>
      <c r="J10" s="49">
        <v>0.75</v>
      </c>
      <c r="K10" s="49">
        <v>0.5</v>
      </c>
      <c r="L10" s="49">
        <v>0</v>
      </c>
      <c r="M10" s="49">
        <f>IF(F10=I7,M7)+IF(F10=J7,M7)+IF(F10=K7,M7)+IF(F10=L7,M7)+IF(F10=N7,N7)</f>
        <v>1</v>
      </c>
      <c r="P10" s="49">
        <f t="shared" si="0"/>
        <v>4</v>
      </c>
    </row>
    <row r="11" spans="3:16" ht="90" x14ac:dyDescent="0.25">
      <c r="C11" s="23" t="s">
        <v>7</v>
      </c>
      <c r="D11" s="3">
        <v>4</v>
      </c>
      <c r="E11" s="24" t="s">
        <v>31</v>
      </c>
      <c r="F11" s="44" t="s">
        <v>78</v>
      </c>
      <c r="G11" s="25">
        <f>IF(F11=I7,I11*D11)+IF(F11=J7,J11*D11)+IF(F11=K7,K11*D11)</f>
        <v>4</v>
      </c>
      <c r="I11" s="49">
        <v>1</v>
      </c>
      <c r="J11" s="49">
        <v>0.25</v>
      </c>
      <c r="K11" s="49">
        <v>0</v>
      </c>
      <c r="M11" s="49">
        <f>IF(F11=I7,M7)+IF(F11=J7,M7)+IF(F11=K7,M7)+IF(F11=L7,M7)+IF(F11=N7,N7)</f>
        <v>1</v>
      </c>
      <c r="P11" s="49">
        <f t="shared" si="0"/>
        <v>4</v>
      </c>
    </row>
    <row r="12" spans="3:16" ht="90" x14ac:dyDescent="0.25">
      <c r="C12" s="23" t="s">
        <v>8</v>
      </c>
      <c r="D12" s="3">
        <v>3</v>
      </c>
      <c r="E12" s="26" t="s">
        <v>32</v>
      </c>
      <c r="F12" s="44" t="s">
        <v>78</v>
      </c>
      <c r="G12" s="25">
        <f>IF(F12=I7,I12*D12)+IF(F12=J7,J12*D12)+IF(F12=K7,K12*D12)</f>
        <v>3</v>
      </c>
      <c r="I12" s="49">
        <v>1</v>
      </c>
      <c r="J12" s="49">
        <v>0.75</v>
      </c>
      <c r="K12" s="49">
        <v>0</v>
      </c>
      <c r="M12" s="49">
        <f>IF(F12=I7,M7)+IF(F12=J7,M7)+IF(F12=K7,M7)+IF(F12=L7,M7)+IF(F12=N7,N7)</f>
        <v>1</v>
      </c>
      <c r="P12" s="49">
        <f t="shared" si="0"/>
        <v>3</v>
      </c>
    </row>
    <row r="13" spans="3:16" ht="90" x14ac:dyDescent="0.25">
      <c r="C13" s="23" t="s">
        <v>9</v>
      </c>
      <c r="D13" s="3">
        <v>3</v>
      </c>
      <c r="E13" s="24" t="s">
        <v>33</v>
      </c>
      <c r="F13" s="63" t="s">
        <v>78</v>
      </c>
      <c r="G13" s="25">
        <f>IF(F13=I7,I13*D13)+IF(F13=J7,J13*D13)+IF(F13=K7,K13*D13)</f>
        <v>3</v>
      </c>
      <c r="I13" s="49">
        <v>1</v>
      </c>
      <c r="J13" s="49">
        <v>0.5</v>
      </c>
      <c r="K13" s="49">
        <v>0</v>
      </c>
      <c r="M13" s="49">
        <f>IF(F13=I7,M7)+IF(F13=J7,M7)+IF(F13=K7,M7)+IF(F13=L7,M7)+IF(F13=N7,N7)</f>
        <v>1</v>
      </c>
      <c r="P13" s="49">
        <f t="shared" si="0"/>
        <v>3</v>
      </c>
    </row>
    <row r="14" spans="3:16" ht="90" x14ac:dyDescent="0.25">
      <c r="C14" s="23" t="s">
        <v>10</v>
      </c>
      <c r="D14" s="3">
        <v>4</v>
      </c>
      <c r="E14" s="24" t="s">
        <v>34</v>
      </c>
      <c r="F14" s="63" t="s">
        <v>78</v>
      </c>
      <c r="G14" s="25">
        <f>IF(F14=I7,I14*D14)+IF(F14=J7,J14*D14)+IF(F14=K7,K14*D14)</f>
        <v>4</v>
      </c>
      <c r="I14" s="49">
        <v>1</v>
      </c>
      <c r="J14" s="49">
        <v>0.5</v>
      </c>
      <c r="K14" s="49">
        <v>0</v>
      </c>
      <c r="M14" s="49">
        <f>IF(F14=I7,M7)+IF(F14=J7,M7)+IF(F14=K7,M7)+IF(F14=L7,M7)+IF(F14=N7,N7)</f>
        <v>1</v>
      </c>
      <c r="P14" s="49">
        <f t="shared" si="0"/>
        <v>4</v>
      </c>
    </row>
    <row r="15" spans="3:16" ht="165" x14ac:dyDescent="0.25">
      <c r="C15" s="23" t="s">
        <v>11</v>
      </c>
      <c r="D15" s="3">
        <v>4</v>
      </c>
      <c r="E15" s="24" t="s">
        <v>35</v>
      </c>
      <c r="F15" s="63" t="s">
        <v>78</v>
      </c>
      <c r="G15" s="25">
        <f>IF(F15=I7,I15*D15)+IF(F15=J7,J15*D15)+IF(F15=K7,K15*D15)</f>
        <v>4</v>
      </c>
      <c r="I15" s="49">
        <v>1</v>
      </c>
      <c r="J15" s="49">
        <v>0.75</v>
      </c>
      <c r="K15" s="49">
        <v>0</v>
      </c>
      <c r="M15" s="49">
        <f>IF(F15=I7,M7)+IF(F15=J7,M7)+IF(F15=K7,M7)+IF(F15=L7,M7)+IF(F15=N7,N7)</f>
        <v>1</v>
      </c>
      <c r="P15" s="49">
        <f t="shared" si="0"/>
        <v>4</v>
      </c>
    </row>
    <row r="16" spans="3:16" ht="90" x14ac:dyDescent="0.25">
      <c r="C16" s="23" t="s">
        <v>12</v>
      </c>
      <c r="D16" s="3">
        <v>2</v>
      </c>
      <c r="E16" s="24" t="s">
        <v>36</v>
      </c>
      <c r="F16" s="63" t="s">
        <v>78</v>
      </c>
      <c r="G16" s="25">
        <f>IF(F16=I7,I16*D16)+IF(F16=J7,J16*D16)</f>
        <v>2</v>
      </c>
      <c r="I16" s="49">
        <v>1</v>
      </c>
      <c r="J16" s="49">
        <v>0</v>
      </c>
      <c r="M16" s="49">
        <f>IF(F16=I7,M7)+IF(F16=J7,M7)+IF(F16=K7,M7)+IF(F16=L7,M7)+IF(F16=N7,N7)</f>
        <v>1</v>
      </c>
      <c r="P16" s="49">
        <f t="shared" si="0"/>
        <v>2</v>
      </c>
    </row>
    <row r="17" spans="3:16" ht="390" x14ac:dyDescent="0.25">
      <c r="C17" s="23" t="s">
        <v>13</v>
      </c>
      <c r="D17" s="3">
        <v>2</v>
      </c>
      <c r="E17" s="24" t="s">
        <v>53</v>
      </c>
      <c r="F17" s="63" t="s">
        <v>78</v>
      </c>
      <c r="G17" s="25">
        <f>IF(F17=I7,I17*D17)+IF(F17=J7,J17*D17)+IF(F17=K7,K17*D17)</f>
        <v>2</v>
      </c>
      <c r="I17" s="49">
        <v>1</v>
      </c>
      <c r="J17" s="49">
        <v>0.75</v>
      </c>
      <c r="K17" s="49">
        <v>0.5</v>
      </c>
      <c r="L17" s="49">
        <v>0</v>
      </c>
      <c r="M17" s="49">
        <f>IF(F17=I7,M7)+IF(F17=J7,M7)+IF(F17=K7,M7)+IF(F17=L7,M7)+IF(F17=N7,N7)</f>
        <v>1</v>
      </c>
      <c r="P17" s="49">
        <f t="shared" si="0"/>
        <v>2</v>
      </c>
    </row>
    <row r="18" spans="3:16" ht="90" x14ac:dyDescent="0.25">
      <c r="C18" s="23" t="s">
        <v>14</v>
      </c>
      <c r="D18" s="3">
        <v>3</v>
      </c>
      <c r="E18" s="24" t="s">
        <v>37</v>
      </c>
      <c r="F18" s="63" t="s">
        <v>79</v>
      </c>
      <c r="G18" s="25">
        <f>IF(F18=I7,I18*D18)+IF(F18=J7,J18*D18)+IF(F18=K7,K18*D18)</f>
        <v>1.5</v>
      </c>
      <c r="I18" s="49">
        <v>1</v>
      </c>
      <c r="J18" s="49">
        <v>0.5</v>
      </c>
      <c r="K18" s="49">
        <v>0</v>
      </c>
      <c r="M18" s="49">
        <f>IF(F18=I7,M7)+IF(F18=J7,M7)+IF(F18=K7,M7)+IF(F18=L7,M7)+IF(F18=N7,N7)</f>
        <v>1</v>
      </c>
      <c r="P18" s="49">
        <f t="shared" si="0"/>
        <v>3</v>
      </c>
    </row>
    <row r="19" spans="3:16" ht="60" x14ac:dyDescent="0.25">
      <c r="C19" s="23" t="s">
        <v>15</v>
      </c>
      <c r="D19" s="3">
        <v>2</v>
      </c>
      <c r="E19" s="26" t="s">
        <v>38</v>
      </c>
      <c r="F19" s="63" t="s">
        <v>79</v>
      </c>
      <c r="G19" s="25">
        <f>IF(F19=I7,I19*D19)+IF(F19=J7,J19*D19)</f>
        <v>0</v>
      </c>
      <c r="I19" s="49">
        <v>1</v>
      </c>
      <c r="J19" s="49">
        <v>0</v>
      </c>
      <c r="M19" s="49">
        <f>IF(F19=I7,M7)+IF(F19=J7,M7)+IF(F19=K7,M7)+IF(F19=L7,M7)+IF(F19=N7,N7)</f>
        <v>1</v>
      </c>
      <c r="P19" s="49">
        <f t="shared" si="0"/>
        <v>2</v>
      </c>
    </row>
    <row r="20" spans="3:16" ht="120" x14ac:dyDescent="0.25">
      <c r="C20" s="23" t="s">
        <v>16</v>
      </c>
      <c r="D20" s="3">
        <v>4</v>
      </c>
      <c r="E20" s="24" t="s">
        <v>39</v>
      </c>
      <c r="F20" s="63" t="s">
        <v>79</v>
      </c>
      <c r="G20" s="25">
        <f>IF(F20=I7,I20*D20)+IF(F20=J7,J20*D20)+IF(F20=K7,K20*D20)</f>
        <v>2</v>
      </c>
      <c r="I20" s="49">
        <v>1</v>
      </c>
      <c r="J20" s="49">
        <v>0.5</v>
      </c>
      <c r="K20" s="49">
        <v>0</v>
      </c>
      <c r="M20" s="49">
        <f>IF(F20=I7,M7)+IF(F20=J7,M7)+IF(F20=K7,M7)+IF(F20=L7,M7)+IF(F20=N7,N7)</f>
        <v>1</v>
      </c>
      <c r="P20" s="49">
        <f t="shared" si="0"/>
        <v>4</v>
      </c>
    </row>
    <row r="21" spans="3:16" ht="45" x14ac:dyDescent="0.25">
      <c r="C21" s="66" t="s">
        <v>17</v>
      </c>
      <c r="D21" s="3">
        <v>4</v>
      </c>
      <c r="E21" s="24" t="s">
        <v>40</v>
      </c>
      <c r="F21" s="63" t="s">
        <v>78</v>
      </c>
      <c r="G21" s="25">
        <f>IF(F21=I7,I21*D21)+IF(F21=J7,J21*D21)</f>
        <v>4</v>
      </c>
      <c r="I21" s="49">
        <v>1</v>
      </c>
      <c r="J21" s="49">
        <v>0</v>
      </c>
      <c r="M21" s="49">
        <f>IF(F21=I7,M7)+IF(F21=J7,M7)+IF(F21=K7,M7)+IF(F21=L7,M7)+IF(F21=N7,N7)</f>
        <v>1</v>
      </c>
      <c r="P21" s="49">
        <f t="shared" si="0"/>
        <v>4</v>
      </c>
    </row>
    <row r="22" spans="3:16" ht="90" x14ac:dyDescent="0.25">
      <c r="C22" s="23" t="s">
        <v>18</v>
      </c>
      <c r="D22" s="3">
        <v>4</v>
      </c>
      <c r="E22" s="27" t="s">
        <v>41</v>
      </c>
      <c r="F22" s="63" t="s">
        <v>78</v>
      </c>
      <c r="G22" s="25">
        <f>IF(F22=I7,I22*D22)+IF(F22=J7,J22*D22)</f>
        <v>4</v>
      </c>
      <c r="I22" s="49">
        <v>1</v>
      </c>
      <c r="J22" s="49">
        <v>0.5</v>
      </c>
      <c r="M22" s="49">
        <f>IF(F22=I7,M7)+IF(F22=J7,M7)+IF(F22=K7,M7)+IF(F22=L7,M7)+IF(F22=N7,N7)</f>
        <v>1</v>
      </c>
      <c r="P22" s="49">
        <f t="shared" si="0"/>
        <v>4</v>
      </c>
    </row>
    <row r="23" spans="3:16" ht="120" x14ac:dyDescent="0.25">
      <c r="C23" s="23" t="s">
        <v>19</v>
      </c>
      <c r="D23" s="3">
        <v>4</v>
      </c>
      <c r="E23" s="24" t="s">
        <v>42</v>
      </c>
      <c r="F23" s="63" t="s">
        <v>79</v>
      </c>
      <c r="G23" s="25">
        <f>IF(F23=I7,I23*D23)+IF(F23=J7,J23*D23)+IF(F23=K7,K23*D23)</f>
        <v>2</v>
      </c>
      <c r="I23" s="49">
        <v>1</v>
      </c>
      <c r="J23" s="49">
        <v>0.5</v>
      </c>
      <c r="K23" s="49">
        <v>0</v>
      </c>
      <c r="M23" s="49">
        <f>IF(F23=I7,M7)+IF(F23=J7,M7)+IF(F23=K7,M7)+IF(F23=L7,M7)+IF(F23=N7,N7)</f>
        <v>1</v>
      </c>
      <c r="P23" s="49">
        <f t="shared" si="0"/>
        <v>4</v>
      </c>
    </row>
    <row r="24" spans="3:16" ht="75" x14ac:dyDescent="0.25">
      <c r="C24" s="23" t="s">
        <v>20</v>
      </c>
      <c r="D24" s="3">
        <v>1</v>
      </c>
      <c r="E24" s="24" t="s">
        <v>43</v>
      </c>
      <c r="F24" s="63" t="s">
        <v>79</v>
      </c>
      <c r="G24" s="25">
        <f>IF(F24=I7,I24*D24)+IF(F24=J7,J24*D24)</f>
        <v>0</v>
      </c>
      <c r="I24" s="49">
        <v>1</v>
      </c>
      <c r="J24" s="49">
        <v>0</v>
      </c>
      <c r="M24" s="49">
        <f>IF(F24=I7,M7)+IF(F24=J7,M7)+IF(F24=K7,M7)+IF(F24=L7,M7)+IF(F24=N7,N7)</f>
        <v>1</v>
      </c>
      <c r="P24" s="49">
        <f t="shared" si="0"/>
        <v>1</v>
      </c>
    </row>
    <row r="25" spans="3:16" ht="75" x14ac:dyDescent="0.25">
      <c r="C25" s="23" t="s">
        <v>21</v>
      </c>
      <c r="D25" s="3">
        <v>3</v>
      </c>
      <c r="E25" s="24" t="s">
        <v>44</v>
      </c>
      <c r="F25" s="63" t="s">
        <v>81</v>
      </c>
      <c r="G25" s="25">
        <f>IF(F25=I7,I25*D25)+IF(F25=J7,J25*D25)+IF(F25=K7,K25*D25)+IF(F25=L7,L25*D25)</f>
        <v>0</v>
      </c>
      <c r="I25" s="49">
        <v>1</v>
      </c>
      <c r="J25" s="49">
        <v>0.75</v>
      </c>
      <c r="K25" s="49">
        <v>0.5</v>
      </c>
      <c r="L25" s="49">
        <v>0</v>
      </c>
      <c r="M25" s="49">
        <f>IF(F25=I7,M7)+IF(F25=J7,M7)+IF(F25=K7,M7)+IF(F25=L7,M7)+IF(F25=N7,N7)</f>
        <v>1</v>
      </c>
      <c r="P25" s="49">
        <f t="shared" si="0"/>
        <v>3</v>
      </c>
    </row>
    <row r="26" spans="3:16" ht="120" x14ac:dyDescent="0.25">
      <c r="C26" s="23" t="s">
        <v>22</v>
      </c>
      <c r="D26" s="3">
        <v>2</v>
      </c>
      <c r="E26" s="24" t="s">
        <v>45</v>
      </c>
      <c r="F26" s="63" t="s">
        <v>79</v>
      </c>
      <c r="G26" s="25">
        <f>IF(F26=I7,I26*D26)+IF(F26=J7,J26*D26)+IF(F26=K7,K26*D26)+IF(F26=L7,L26*D26)</f>
        <v>1.5</v>
      </c>
      <c r="I26" s="49">
        <v>1</v>
      </c>
      <c r="J26" s="49">
        <v>0.75</v>
      </c>
      <c r="K26" s="49">
        <v>0.5</v>
      </c>
      <c r="L26" s="49">
        <v>0</v>
      </c>
      <c r="M26" s="49">
        <f>IF(F26=I7,M7)+IF(F26=J7,M7)+IF(F26=K7,M7)+IF(F26=L7,M7)+IF(F26=N7,N7)</f>
        <v>1</v>
      </c>
      <c r="P26" s="49">
        <f t="shared" si="0"/>
        <v>2</v>
      </c>
    </row>
    <row r="27" spans="3:16" ht="60" x14ac:dyDescent="0.25">
      <c r="C27" s="23" t="s">
        <v>23</v>
      </c>
      <c r="D27" s="3">
        <v>4</v>
      </c>
      <c r="E27" s="24" t="s">
        <v>46</v>
      </c>
      <c r="F27" s="63" t="s">
        <v>78</v>
      </c>
      <c r="G27" s="25">
        <f>IF(F27=I7,I27*D27)+IF(F27=J7,J27*D27)</f>
        <v>4</v>
      </c>
      <c r="I27" s="49">
        <v>1</v>
      </c>
      <c r="J27" s="49">
        <v>0</v>
      </c>
      <c r="M27" s="49">
        <f>IF(F27=I7,M7)+IF(F27=J7,M7)+IF(F27=K7,M7)+IF(F27=L7,M7)+IF(F27=N7,N7)</f>
        <v>1</v>
      </c>
      <c r="P27" s="49">
        <f t="shared" si="0"/>
        <v>4</v>
      </c>
    </row>
    <row r="28" spans="3:16" ht="120" x14ac:dyDescent="0.25">
      <c r="C28" s="23" t="s">
        <v>24</v>
      </c>
      <c r="D28" s="3">
        <v>4</v>
      </c>
      <c r="E28" s="24" t="s">
        <v>47</v>
      </c>
      <c r="F28" s="63" t="s">
        <v>80</v>
      </c>
      <c r="G28" s="25">
        <f>IF(F28=I7,I28*D28)+IF(F28=J7,J28*D28)+IF(F28=K7,K28*D28)+IF(F28=L7,L28*D28)</f>
        <v>1</v>
      </c>
      <c r="I28" s="49">
        <v>1</v>
      </c>
      <c r="J28" s="49">
        <v>0.75</v>
      </c>
      <c r="K28" s="49">
        <v>0.25</v>
      </c>
      <c r="L28" s="49">
        <v>0</v>
      </c>
      <c r="M28" s="49">
        <f>IF(F28=I7,M7)+IF(F28=J7,M7)+IF(F28=K7,M7)+IF(F28=L7,M7)+IF(F28=N7,N7)</f>
        <v>1</v>
      </c>
      <c r="P28" s="49">
        <f t="shared" si="0"/>
        <v>4</v>
      </c>
    </row>
    <row r="29" spans="3:16" ht="90" x14ac:dyDescent="0.25">
      <c r="C29" s="23" t="s">
        <v>25</v>
      </c>
      <c r="D29" s="3">
        <v>1</v>
      </c>
      <c r="E29" s="24" t="s">
        <v>48</v>
      </c>
      <c r="F29" s="63" t="s">
        <v>78</v>
      </c>
      <c r="G29" s="25">
        <f>IF(F29=I7,I29*D29)+IF(F29=J7,J29*D29)</f>
        <v>1</v>
      </c>
      <c r="I29" s="49">
        <v>1</v>
      </c>
      <c r="J29" s="49">
        <v>0.25</v>
      </c>
      <c r="M29" s="49">
        <f>IF(F29=I7,M7)+IF(F29=J7,M7)+IF(F29=K7,M7)+IF(F29=L7,M7)+IF(F29=N7,N7)</f>
        <v>1</v>
      </c>
      <c r="P29" s="49">
        <f t="shared" si="0"/>
        <v>1</v>
      </c>
    </row>
    <row r="30" spans="3:16" ht="90.75" thickBot="1" x14ac:dyDescent="0.3">
      <c r="C30" s="28" t="s">
        <v>26</v>
      </c>
      <c r="D30" s="29">
        <v>2</v>
      </c>
      <c r="E30" s="30" t="s">
        <v>49</v>
      </c>
      <c r="F30" s="64" t="s">
        <v>79</v>
      </c>
      <c r="G30" s="31">
        <f>IF(F30=I7,I30*D30)+IF(F30=J7,J30*D30)+IF(F30=K7,K30*D30)</f>
        <v>1</v>
      </c>
      <c r="I30" s="49">
        <v>1</v>
      </c>
      <c r="J30" s="49">
        <v>0.5</v>
      </c>
      <c r="K30" s="49">
        <v>0</v>
      </c>
      <c r="M30" s="49">
        <f>IF(F30=I7,M7)+IF(F30=J7,M7)+IF(F30=K7,M7)+IF(F30=L7,M7)+IF(F30=N7,N7)</f>
        <v>1</v>
      </c>
      <c r="P30" s="49">
        <f t="shared" si="0"/>
        <v>2</v>
      </c>
    </row>
    <row r="32" spans="3:16" ht="15" customHeight="1" x14ac:dyDescent="0.25">
      <c r="C32" s="80" t="s">
        <v>50</v>
      </c>
      <c r="D32" s="80"/>
      <c r="E32" s="80"/>
      <c r="F32" s="58">
        <f>D30+D29+D28+D27+D26+D25+D24+D23+D22+D21+D20+D19+D18+D17+D16+D15+D14+D13+D12+D11+D10+D9+D8</f>
        <v>72</v>
      </c>
      <c r="G32" s="15"/>
    </row>
    <row r="33" spans="3:7" ht="15" customHeight="1" x14ac:dyDescent="0.25">
      <c r="C33" s="81" t="s">
        <v>148</v>
      </c>
      <c r="D33" s="80"/>
      <c r="E33" s="80"/>
      <c r="F33" s="58">
        <f>P30+P29+P28+P27+P26+P25+P24+P23+P22+P21+P20+P19+P18+P17+P16+P15+P14+P13+P12+P11+P10+P9+P8</f>
        <v>72</v>
      </c>
      <c r="G33" s="15"/>
    </row>
    <row r="34" spans="3:7" ht="15" customHeight="1" x14ac:dyDescent="0.25">
      <c r="C34" s="81" t="s">
        <v>51</v>
      </c>
      <c r="D34" s="80"/>
      <c r="E34" s="80"/>
      <c r="F34" s="58">
        <f>G8+G9+G10+G11+G12+G13+G14+G15+G16+G17+G18+G19+G20+G21+G22+G23+G24+G25+G26+G27+G28+G29+G30</f>
        <v>55</v>
      </c>
      <c r="G34" s="15"/>
    </row>
    <row r="35" spans="3:7" ht="15" customHeight="1" x14ac:dyDescent="0.25">
      <c r="C35" s="81" t="s">
        <v>52</v>
      </c>
      <c r="D35" s="80"/>
      <c r="E35" s="80"/>
      <c r="F35" s="59">
        <f>F34/F33</f>
        <v>0.76388888888888884</v>
      </c>
      <c r="G35" s="15"/>
    </row>
    <row r="36" spans="3:7" x14ac:dyDescent="0.25">
      <c r="C36" s="15"/>
      <c r="D36" s="15"/>
      <c r="E36" s="16"/>
      <c r="F36" s="32"/>
      <c r="G36" s="15"/>
    </row>
    <row r="37" spans="3:7" x14ac:dyDescent="0.25">
      <c r="C37" s="15"/>
      <c r="D37" s="15"/>
      <c r="E37" s="16"/>
      <c r="F37" s="32"/>
      <c r="G37" s="15"/>
    </row>
    <row r="38" spans="3:7" x14ac:dyDescent="0.25">
      <c r="C38" s="15"/>
      <c r="D38" s="15"/>
      <c r="E38" s="16"/>
      <c r="F38" s="32"/>
      <c r="G38" s="15"/>
    </row>
    <row r="39" spans="3:7" x14ac:dyDescent="0.25">
      <c r="C39" s="15"/>
      <c r="D39" s="15"/>
      <c r="E39" s="16"/>
      <c r="F39" s="32"/>
      <c r="G39" s="15"/>
    </row>
    <row r="40" spans="3:7" ht="15" customHeight="1" x14ac:dyDescent="0.25">
      <c r="C40" s="15"/>
      <c r="D40" s="15"/>
      <c r="E40" s="16"/>
      <c r="F40" s="32"/>
      <c r="G40" s="15"/>
    </row>
    <row r="41" spans="3:7" x14ac:dyDescent="0.25">
      <c r="C41" s="15"/>
      <c r="D41" s="15"/>
      <c r="E41" s="16"/>
      <c r="F41" s="32"/>
      <c r="G41" s="15"/>
    </row>
    <row r="42" spans="3:7" x14ac:dyDescent="0.25">
      <c r="C42" s="15"/>
      <c r="D42" s="15"/>
      <c r="E42" s="16"/>
      <c r="F42" s="32"/>
      <c r="G42" s="15"/>
    </row>
    <row r="43" spans="3:7" ht="18" customHeight="1" x14ac:dyDescent="0.25">
      <c r="C43" s="15"/>
      <c r="D43" s="15"/>
      <c r="E43" s="16"/>
      <c r="F43" s="32"/>
      <c r="G43" s="15"/>
    </row>
    <row r="44" spans="3:7" ht="18" customHeight="1" x14ac:dyDescent="0.25">
      <c r="C44" s="15"/>
      <c r="D44" s="15"/>
      <c r="E44" s="16"/>
      <c r="F44" s="32"/>
      <c r="G44" s="15"/>
    </row>
    <row r="45" spans="3:7" x14ac:dyDescent="0.25">
      <c r="C45" s="15"/>
      <c r="D45" s="15"/>
      <c r="E45" s="16"/>
      <c r="F45" s="32"/>
      <c r="G45" s="15"/>
    </row>
    <row r="46" spans="3:7" x14ac:dyDescent="0.25">
      <c r="C46" s="15"/>
      <c r="D46" s="15"/>
      <c r="E46" s="16"/>
      <c r="F46" s="32"/>
      <c r="G46" s="15"/>
    </row>
    <row r="47" spans="3:7" x14ac:dyDescent="0.25">
      <c r="C47" s="15"/>
      <c r="D47" s="15"/>
      <c r="E47" s="16"/>
      <c r="F47" s="32"/>
      <c r="G47" s="15"/>
    </row>
    <row r="48" spans="3:7" x14ac:dyDescent="0.25">
      <c r="C48" s="15"/>
      <c r="D48" s="15"/>
      <c r="E48" s="16"/>
      <c r="F48" s="32"/>
      <c r="G48" s="15"/>
    </row>
    <row r="49" spans="3:7" x14ac:dyDescent="0.25">
      <c r="C49" s="15"/>
      <c r="D49" s="15"/>
      <c r="E49" s="16"/>
      <c r="F49" s="32"/>
      <c r="G49" s="15"/>
    </row>
    <row r="50" spans="3:7" x14ac:dyDescent="0.25">
      <c r="C50" s="15"/>
      <c r="D50" s="15"/>
      <c r="E50" s="16"/>
      <c r="F50" s="32"/>
      <c r="G50" s="15"/>
    </row>
    <row r="51" spans="3:7" x14ac:dyDescent="0.25">
      <c r="C51" s="15"/>
      <c r="D51" s="15"/>
      <c r="E51" s="16"/>
      <c r="F51" s="32"/>
      <c r="G51" s="15"/>
    </row>
    <row r="52" spans="3:7" x14ac:dyDescent="0.25">
      <c r="C52" s="15"/>
      <c r="D52" s="15"/>
      <c r="E52" s="16"/>
      <c r="F52" s="32"/>
      <c r="G52" s="15"/>
    </row>
    <row r="53" spans="3:7" x14ac:dyDescent="0.25">
      <c r="C53" s="15"/>
      <c r="D53" s="15"/>
      <c r="E53" s="16"/>
      <c r="F53" s="32"/>
      <c r="G53" s="15"/>
    </row>
    <row r="54" spans="3:7" x14ac:dyDescent="0.25">
      <c r="C54" s="15"/>
      <c r="D54" s="15"/>
      <c r="E54" s="16"/>
      <c r="F54" s="32"/>
      <c r="G54" s="15"/>
    </row>
    <row r="55" spans="3:7" x14ac:dyDescent="0.25">
      <c r="C55" s="15"/>
      <c r="D55" s="15"/>
      <c r="E55" s="16"/>
      <c r="F55" s="32"/>
      <c r="G55" s="15"/>
    </row>
    <row r="56" spans="3:7" x14ac:dyDescent="0.25">
      <c r="C56" s="15"/>
      <c r="D56" s="15"/>
      <c r="E56" s="16"/>
      <c r="F56" s="32"/>
      <c r="G56" s="15"/>
    </row>
    <row r="57" spans="3:7" x14ac:dyDescent="0.25">
      <c r="C57" s="15"/>
      <c r="D57" s="15"/>
      <c r="E57" s="16"/>
      <c r="F57" s="32"/>
      <c r="G57" s="15"/>
    </row>
    <row r="58" spans="3:7" x14ac:dyDescent="0.25">
      <c r="C58" s="15"/>
      <c r="D58" s="15"/>
      <c r="E58" s="16"/>
      <c r="F58" s="32"/>
      <c r="G58" s="15"/>
    </row>
    <row r="59" spans="3:7" x14ac:dyDescent="0.25">
      <c r="C59" s="15"/>
      <c r="D59" s="15"/>
      <c r="E59" s="16"/>
      <c r="F59" s="32"/>
      <c r="G59" s="15"/>
    </row>
    <row r="60" spans="3:7" x14ac:dyDescent="0.25">
      <c r="C60" s="15"/>
      <c r="D60" s="15"/>
      <c r="E60" s="16"/>
      <c r="F60" s="32"/>
      <c r="G60" s="15"/>
    </row>
    <row r="61" spans="3:7" x14ac:dyDescent="0.25">
      <c r="C61" s="15"/>
      <c r="D61" s="15"/>
      <c r="E61" s="16"/>
      <c r="F61" s="32"/>
      <c r="G61" s="15"/>
    </row>
    <row r="62" spans="3:7" x14ac:dyDescent="0.25">
      <c r="C62" s="15"/>
      <c r="D62" s="15"/>
      <c r="E62" s="16"/>
      <c r="F62" s="32"/>
      <c r="G62" s="15"/>
    </row>
    <row r="63" spans="3:7" x14ac:dyDescent="0.25">
      <c r="C63" s="15"/>
      <c r="D63" s="15"/>
      <c r="E63" s="16"/>
      <c r="F63" s="32"/>
      <c r="G63" s="15"/>
    </row>
    <row r="64" spans="3:7" x14ac:dyDescent="0.25">
      <c r="C64" s="15"/>
      <c r="D64" s="15"/>
      <c r="E64" s="16"/>
      <c r="F64" s="32"/>
      <c r="G64" s="15"/>
    </row>
    <row r="65" spans="3:7" x14ac:dyDescent="0.25">
      <c r="C65" s="15"/>
      <c r="D65" s="15"/>
      <c r="E65" s="16"/>
      <c r="F65" s="32"/>
      <c r="G65" s="15"/>
    </row>
    <row r="66" spans="3:7" x14ac:dyDescent="0.25">
      <c r="C66" s="15"/>
      <c r="D66" s="15"/>
      <c r="E66" s="16"/>
      <c r="F66" s="32"/>
      <c r="G66" s="15"/>
    </row>
    <row r="67" spans="3:7" x14ac:dyDescent="0.25">
      <c r="C67" s="15"/>
      <c r="D67" s="15"/>
      <c r="E67" s="16"/>
      <c r="F67" s="32"/>
      <c r="G67" s="15"/>
    </row>
    <row r="68" spans="3:7" x14ac:dyDescent="0.25">
      <c r="C68" s="15"/>
      <c r="D68" s="15"/>
      <c r="E68" s="16"/>
      <c r="F68" s="32"/>
      <c r="G68" s="15"/>
    </row>
    <row r="69" spans="3:7" x14ac:dyDescent="0.25">
      <c r="C69" s="15"/>
      <c r="D69" s="15"/>
      <c r="E69" s="16"/>
      <c r="F69" s="32"/>
      <c r="G69" s="15"/>
    </row>
    <row r="70" spans="3:7" x14ac:dyDescent="0.25">
      <c r="C70" s="15"/>
      <c r="D70" s="15"/>
      <c r="E70" s="16"/>
      <c r="F70" s="32"/>
      <c r="G70" s="15"/>
    </row>
    <row r="71" spans="3:7" x14ac:dyDescent="0.25">
      <c r="C71" s="15"/>
      <c r="D71" s="15"/>
      <c r="E71" s="16"/>
      <c r="F71" s="32"/>
      <c r="G71" s="15"/>
    </row>
    <row r="72" spans="3:7" x14ac:dyDescent="0.25">
      <c r="C72" s="15"/>
      <c r="D72" s="15"/>
      <c r="E72" s="16"/>
      <c r="F72" s="32"/>
      <c r="G72" s="15"/>
    </row>
    <row r="73" spans="3:7" x14ac:dyDescent="0.25">
      <c r="C73" s="15"/>
      <c r="D73" s="15"/>
      <c r="E73" s="16"/>
      <c r="F73" s="32"/>
      <c r="G73" s="15"/>
    </row>
    <row r="74" spans="3:7" x14ac:dyDescent="0.25">
      <c r="C74" s="15"/>
      <c r="D74" s="15"/>
      <c r="E74" s="16"/>
      <c r="F74" s="32"/>
      <c r="G74" s="15"/>
    </row>
    <row r="75" spans="3:7" x14ac:dyDescent="0.25">
      <c r="C75" s="15"/>
      <c r="D75" s="15"/>
      <c r="E75" s="16"/>
      <c r="F75" s="32"/>
      <c r="G75" s="15"/>
    </row>
    <row r="76" spans="3:7" x14ac:dyDescent="0.25">
      <c r="C76" s="15"/>
      <c r="D76" s="15"/>
      <c r="E76" s="16"/>
      <c r="F76" s="32"/>
      <c r="G76" s="15"/>
    </row>
    <row r="77" spans="3:7" x14ac:dyDescent="0.25">
      <c r="C77" s="15"/>
      <c r="D77" s="15"/>
      <c r="E77" s="16"/>
      <c r="F77" s="32"/>
      <c r="G77" s="15"/>
    </row>
    <row r="78" spans="3:7" x14ac:dyDescent="0.25">
      <c r="C78" s="15"/>
      <c r="D78" s="15"/>
      <c r="E78" s="16"/>
      <c r="F78" s="32"/>
      <c r="G78" s="15"/>
    </row>
    <row r="79" spans="3:7" x14ac:dyDescent="0.25">
      <c r="C79" s="15"/>
      <c r="D79" s="15"/>
      <c r="E79" s="16"/>
      <c r="F79" s="32"/>
      <c r="G79" s="15"/>
    </row>
    <row r="80" spans="3:7" x14ac:dyDescent="0.25">
      <c r="C80" s="15"/>
      <c r="D80" s="15"/>
      <c r="E80" s="16"/>
      <c r="F80" s="32"/>
      <c r="G80" s="15"/>
    </row>
    <row r="81" spans="3:7" x14ac:dyDescent="0.25">
      <c r="C81" s="15"/>
      <c r="D81" s="15"/>
      <c r="E81" s="16"/>
      <c r="F81" s="32"/>
      <c r="G81" s="15"/>
    </row>
    <row r="82" spans="3:7" x14ac:dyDescent="0.25">
      <c r="C82" s="15"/>
      <c r="D82" s="15"/>
      <c r="E82" s="16"/>
      <c r="F82" s="32"/>
      <c r="G82" s="15"/>
    </row>
    <row r="83" spans="3:7" x14ac:dyDescent="0.25">
      <c r="C83" s="15"/>
      <c r="D83" s="15"/>
      <c r="E83" s="16"/>
      <c r="F83" s="32"/>
      <c r="G83" s="15"/>
    </row>
    <row r="84" spans="3:7" x14ac:dyDescent="0.25">
      <c r="C84" s="15"/>
      <c r="D84" s="15"/>
      <c r="E84" s="16"/>
      <c r="F84" s="32"/>
      <c r="G84" s="15"/>
    </row>
    <row r="85" spans="3:7" x14ac:dyDescent="0.25">
      <c r="C85" s="15"/>
      <c r="D85" s="15"/>
      <c r="E85" s="16"/>
      <c r="F85" s="32"/>
      <c r="G85" s="15"/>
    </row>
    <row r="86" spans="3:7" x14ac:dyDescent="0.25">
      <c r="C86" s="15"/>
      <c r="D86" s="15"/>
      <c r="E86" s="16"/>
      <c r="F86" s="32"/>
      <c r="G86" s="15"/>
    </row>
    <row r="87" spans="3:7" x14ac:dyDescent="0.25">
      <c r="C87" s="15"/>
      <c r="D87" s="15"/>
      <c r="E87" s="16"/>
      <c r="F87" s="32"/>
      <c r="G87" s="15"/>
    </row>
    <row r="88" spans="3:7" x14ac:dyDescent="0.25">
      <c r="C88" s="15"/>
      <c r="D88" s="15"/>
      <c r="E88" s="16"/>
      <c r="F88" s="32"/>
      <c r="G88" s="15"/>
    </row>
    <row r="89" spans="3:7" x14ac:dyDescent="0.25">
      <c r="C89" s="15"/>
      <c r="D89" s="15"/>
      <c r="E89" s="16"/>
      <c r="F89" s="32"/>
      <c r="G89" s="15"/>
    </row>
    <row r="90" spans="3:7" x14ac:dyDescent="0.25">
      <c r="C90" s="15"/>
      <c r="D90" s="15"/>
      <c r="E90" s="16"/>
      <c r="F90" s="32"/>
      <c r="G90" s="15"/>
    </row>
    <row r="91" spans="3:7" x14ac:dyDescent="0.25">
      <c r="C91" s="15"/>
      <c r="D91" s="15"/>
      <c r="E91" s="16"/>
      <c r="F91" s="32"/>
      <c r="G91" s="15"/>
    </row>
    <row r="92" spans="3:7" x14ac:dyDescent="0.25">
      <c r="C92" s="15"/>
      <c r="D92" s="15"/>
      <c r="E92" s="16"/>
      <c r="F92" s="32"/>
      <c r="G92" s="15"/>
    </row>
    <row r="93" spans="3:7" x14ac:dyDescent="0.25">
      <c r="C93" s="15"/>
      <c r="D93" s="15"/>
      <c r="E93" s="16"/>
      <c r="F93" s="32"/>
      <c r="G93" s="15"/>
    </row>
    <row r="94" spans="3:7" x14ac:dyDescent="0.25">
      <c r="C94" s="15"/>
      <c r="D94" s="15"/>
      <c r="E94" s="16"/>
      <c r="F94" s="32"/>
      <c r="G94" s="15"/>
    </row>
    <row r="95" spans="3:7" x14ac:dyDescent="0.25">
      <c r="C95" s="15"/>
      <c r="D95" s="15"/>
      <c r="E95" s="16"/>
      <c r="F95" s="32"/>
      <c r="G95" s="15"/>
    </row>
    <row r="96" spans="3:7" x14ac:dyDescent="0.25">
      <c r="C96" s="15"/>
      <c r="D96" s="15"/>
      <c r="E96" s="16"/>
      <c r="F96" s="32"/>
      <c r="G96" s="15"/>
    </row>
    <row r="97" spans="3:7" x14ac:dyDescent="0.25">
      <c r="C97" s="15"/>
      <c r="D97" s="15"/>
      <c r="E97" s="16"/>
      <c r="F97" s="32"/>
      <c r="G97" s="15"/>
    </row>
    <row r="98" spans="3:7" x14ac:dyDescent="0.25">
      <c r="C98" s="15"/>
      <c r="D98" s="15"/>
      <c r="E98" s="16"/>
      <c r="F98" s="32"/>
      <c r="G98" s="15"/>
    </row>
    <row r="99" spans="3:7" x14ac:dyDescent="0.25">
      <c r="C99" s="15"/>
      <c r="D99" s="15"/>
      <c r="E99" s="16"/>
      <c r="F99" s="32"/>
      <c r="G99" s="15"/>
    </row>
    <row r="100" spans="3:7" x14ac:dyDescent="0.25">
      <c r="C100" s="15"/>
      <c r="D100" s="15"/>
      <c r="E100" s="16"/>
      <c r="F100" s="32"/>
      <c r="G100" s="15"/>
    </row>
    <row r="101" spans="3:7" x14ac:dyDescent="0.25">
      <c r="C101" s="15"/>
      <c r="D101" s="15"/>
      <c r="E101" s="16"/>
      <c r="F101" s="32"/>
      <c r="G101" s="15"/>
    </row>
    <row r="102" spans="3:7" x14ac:dyDescent="0.25">
      <c r="C102" s="15"/>
      <c r="D102" s="15"/>
      <c r="E102" s="16"/>
      <c r="F102" s="32"/>
      <c r="G102" s="15"/>
    </row>
    <row r="103" spans="3:7" x14ac:dyDescent="0.25">
      <c r="C103" s="15"/>
      <c r="D103" s="15"/>
      <c r="E103" s="16"/>
      <c r="F103" s="32"/>
      <c r="G103" s="15"/>
    </row>
    <row r="104" spans="3:7" x14ac:dyDescent="0.25">
      <c r="C104" s="15"/>
      <c r="D104" s="15"/>
      <c r="E104" s="16"/>
      <c r="F104" s="32"/>
      <c r="G104" s="15"/>
    </row>
    <row r="105" spans="3:7" x14ac:dyDescent="0.25">
      <c r="C105" s="15"/>
      <c r="D105" s="15"/>
      <c r="E105" s="16"/>
      <c r="F105" s="32"/>
      <c r="G105" s="15"/>
    </row>
    <row r="106" spans="3:7" x14ac:dyDescent="0.25">
      <c r="C106" s="15"/>
      <c r="D106" s="15"/>
      <c r="E106" s="16"/>
      <c r="F106" s="32"/>
      <c r="G106" s="15"/>
    </row>
    <row r="107" spans="3:7" x14ac:dyDescent="0.25">
      <c r="C107" s="15"/>
      <c r="D107" s="15"/>
      <c r="E107" s="16"/>
      <c r="F107" s="32"/>
      <c r="G107" s="15"/>
    </row>
    <row r="108" spans="3:7" x14ac:dyDescent="0.25">
      <c r="C108" s="15"/>
      <c r="D108" s="15"/>
      <c r="E108" s="16"/>
      <c r="F108" s="32"/>
      <c r="G108" s="15"/>
    </row>
    <row r="109" spans="3:7" x14ac:dyDescent="0.25">
      <c r="C109" s="15"/>
      <c r="D109" s="15"/>
      <c r="E109" s="16"/>
      <c r="F109" s="32"/>
      <c r="G109" s="15"/>
    </row>
    <row r="110" spans="3:7" x14ac:dyDescent="0.25">
      <c r="C110" s="15"/>
      <c r="D110" s="15"/>
      <c r="E110" s="16"/>
      <c r="F110" s="32"/>
      <c r="G110" s="15"/>
    </row>
    <row r="111" spans="3:7" x14ac:dyDescent="0.25">
      <c r="C111" s="15"/>
      <c r="D111" s="15"/>
      <c r="E111" s="16"/>
      <c r="F111" s="32"/>
      <c r="G111" s="15"/>
    </row>
    <row r="112" spans="3:7" x14ac:dyDescent="0.25">
      <c r="C112" s="15"/>
      <c r="D112" s="15"/>
      <c r="E112" s="16"/>
      <c r="F112" s="32"/>
      <c r="G112" s="15"/>
    </row>
    <row r="113" spans="3:7" x14ac:dyDescent="0.25">
      <c r="C113" s="15"/>
      <c r="D113" s="15"/>
      <c r="E113" s="16"/>
      <c r="F113" s="32"/>
      <c r="G113" s="15"/>
    </row>
    <row r="114" spans="3:7" x14ac:dyDescent="0.25">
      <c r="C114" s="15"/>
      <c r="D114" s="15"/>
      <c r="E114" s="16"/>
      <c r="F114" s="32"/>
      <c r="G114" s="15"/>
    </row>
    <row r="115" spans="3:7" x14ac:dyDescent="0.25">
      <c r="C115" s="15"/>
      <c r="D115" s="15"/>
      <c r="E115" s="16"/>
      <c r="F115" s="32"/>
      <c r="G115" s="15"/>
    </row>
    <row r="116" spans="3:7" x14ac:dyDescent="0.25">
      <c r="C116" s="15"/>
      <c r="D116" s="15"/>
      <c r="E116" s="16"/>
      <c r="F116" s="32"/>
      <c r="G116" s="15"/>
    </row>
    <row r="117" spans="3:7" x14ac:dyDescent="0.25">
      <c r="C117" s="15"/>
      <c r="D117" s="15"/>
      <c r="E117" s="16"/>
      <c r="F117" s="32"/>
      <c r="G117" s="15"/>
    </row>
    <row r="118" spans="3:7" x14ac:dyDescent="0.25">
      <c r="C118" s="15"/>
      <c r="D118" s="15"/>
      <c r="E118" s="16"/>
      <c r="F118" s="32"/>
      <c r="G118" s="15"/>
    </row>
    <row r="119" spans="3:7" x14ac:dyDescent="0.25">
      <c r="C119" s="15"/>
      <c r="D119" s="15"/>
      <c r="E119" s="16"/>
      <c r="F119" s="32"/>
      <c r="G119" s="15"/>
    </row>
    <row r="120" spans="3:7" x14ac:dyDescent="0.25">
      <c r="C120" s="15"/>
      <c r="D120" s="15"/>
      <c r="E120" s="16"/>
      <c r="F120" s="32"/>
      <c r="G120" s="15"/>
    </row>
    <row r="121" spans="3:7" x14ac:dyDescent="0.25">
      <c r="C121" s="15"/>
      <c r="D121" s="15"/>
      <c r="E121" s="16"/>
      <c r="F121" s="32"/>
      <c r="G121" s="15"/>
    </row>
    <row r="122" spans="3:7" x14ac:dyDescent="0.25">
      <c r="C122" s="15"/>
      <c r="D122" s="15"/>
      <c r="E122" s="16"/>
      <c r="F122" s="32"/>
      <c r="G122" s="15"/>
    </row>
    <row r="123" spans="3:7" x14ac:dyDescent="0.25">
      <c r="C123" s="15"/>
      <c r="D123" s="15"/>
      <c r="E123" s="16"/>
      <c r="F123" s="32"/>
      <c r="G123" s="15"/>
    </row>
    <row r="124" spans="3:7" x14ac:dyDescent="0.25">
      <c r="C124" s="15"/>
      <c r="D124" s="15"/>
      <c r="E124" s="16"/>
      <c r="F124" s="32"/>
      <c r="G124" s="15"/>
    </row>
    <row r="125" spans="3:7" x14ac:dyDescent="0.25">
      <c r="C125" s="15"/>
      <c r="D125" s="15"/>
      <c r="E125" s="16"/>
      <c r="F125" s="32"/>
      <c r="G125" s="15"/>
    </row>
    <row r="126" spans="3:7" x14ac:dyDescent="0.25">
      <c r="C126" s="15"/>
      <c r="D126" s="15"/>
      <c r="E126" s="16"/>
      <c r="F126" s="32"/>
      <c r="G126" s="15"/>
    </row>
    <row r="127" spans="3:7" x14ac:dyDescent="0.25">
      <c r="C127" s="15"/>
      <c r="D127" s="15"/>
      <c r="E127" s="16"/>
      <c r="F127" s="32"/>
      <c r="G127" s="15"/>
    </row>
    <row r="128" spans="3:7" x14ac:dyDescent="0.25">
      <c r="C128" s="15"/>
      <c r="D128" s="15"/>
      <c r="E128" s="16"/>
      <c r="F128" s="32"/>
      <c r="G128" s="15"/>
    </row>
    <row r="129" spans="3:7" x14ac:dyDescent="0.25">
      <c r="C129" s="15"/>
      <c r="D129" s="15"/>
      <c r="E129" s="16"/>
      <c r="F129" s="32"/>
      <c r="G129" s="15"/>
    </row>
    <row r="130" spans="3:7" x14ac:dyDescent="0.25">
      <c r="C130" s="15"/>
      <c r="D130" s="15"/>
      <c r="E130" s="16"/>
      <c r="F130" s="32"/>
      <c r="G130" s="15"/>
    </row>
    <row r="131" spans="3:7" x14ac:dyDescent="0.25">
      <c r="C131" s="15"/>
      <c r="D131" s="15"/>
      <c r="E131" s="16"/>
      <c r="F131" s="32"/>
      <c r="G131" s="15"/>
    </row>
    <row r="132" spans="3:7" x14ac:dyDescent="0.25">
      <c r="C132" s="15"/>
      <c r="D132" s="15"/>
      <c r="E132" s="16"/>
      <c r="F132" s="32"/>
      <c r="G132" s="15"/>
    </row>
    <row r="133" spans="3:7" x14ac:dyDescent="0.25">
      <c r="C133" s="15"/>
      <c r="D133" s="15"/>
      <c r="E133" s="16"/>
      <c r="F133" s="32"/>
      <c r="G133" s="15"/>
    </row>
    <row r="134" spans="3:7" x14ac:dyDescent="0.25">
      <c r="C134" s="15"/>
      <c r="D134" s="15"/>
      <c r="E134" s="16"/>
      <c r="F134" s="32"/>
      <c r="G134" s="15"/>
    </row>
    <row r="135" spans="3:7" x14ac:dyDescent="0.25">
      <c r="C135" s="15"/>
      <c r="D135" s="15"/>
      <c r="E135" s="16"/>
      <c r="F135" s="32"/>
      <c r="G135" s="15"/>
    </row>
    <row r="136" spans="3:7" x14ac:dyDescent="0.25">
      <c r="C136" s="15"/>
      <c r="D136" s="15"/>
      <c r="E136" s="16"/>
      <c r="F136" s="32"/>
      <c r="G136" s="15"/>
    </row>
    <row r="137" spans="3:7" x14ac:dyDescent="0.25">
      <c r="C137" s="15"/>
      <c r="D137" s="15"/>
      <c r="E137" s="16"/>
      <c r="F137" s="32"/>
      <c r="G137" s="15"/>
    </row>
    <row r="138" spans="3:7" x14ac:dyDescent="0.25">
      <c r="C138" s="15"/>
      <c r="D138" s="15"/>
      <c r="E138" s="16"/>
      <c r="F138" s="32"/>
      <c r="G138" s="15"/>
    </row>
    <row r="139" spans="3:7" x14ac:dyDescent="0.25">
      <c r="C139" s="15"/>
      <c r="D139" s="15"/>
      <c r="E139" s="16"/>
      <c r="F139" s="32"/>
      <c r="G139" s="15"/>
    </row>
    <row r="140" spans="3:7" x14ac:dyDescent="0.25">
      <c r="C140" s="15"/>
      <c r="D140" s="15"/>
      <c r="E140" s="16"/>
      <c r="F140" s="32"/>
      <c r="G140" s="15"/>
    </row>
    <row r="141" spans="3:7" x14ac:dyDescent="0.25">
      <c r="C141" s="15"/>
      <c r="D141" s="15"/>
      <c r="E141" s="16"/>
      <c r="F141" s="32"/>
      <c r="G141" s="15"/>
    </row>
    <row r="142" spans="3:7" x14ac:dyDescent="0.25">
      <c r="C142" s="15"/>
      <c r="D142" s="15"/>
      <c r="E142" s="16"/>
      <c r="F142" s="32"/>
      <c r="G142" s="15"/>
    </row>
    <row r="143" spans="3:7" x14ac:dyDescent="0.25">
      <c r="C143" s="15"/>
      <c r="D143" s="15"/>
      <c r="E143" s="16"/>
      <c r="F143" s="32"/>
      <c r="G143" s="15"/>
    </row>
    <row r="144" spans="3:7" x14ac:dyDescent="0.25">
      <c r="C144" s="15"/>
      <c r="D144" s="15"/>
      <c r="E144" s="16"/>
      <c r="F144" s="32"/>
      <c r="G144" s="15"/>
    </row>
    <row r="145" spans="3:7" x14ac:dyDescent="0.25">
      <c r="C145" s="15"/>
      <c r="D145" s="15"/>
      <c r="E145" s="16"/>
      <c r="F145" s="32"/>
      <c r="G145" s="15"/>
    </row>
    <row r="146" spans="3:7" x14ac:dyDescent="0.25">
      <c r="C146" s="15"/>
      <c r="D146" s="15"/>
      <c r="E146" s="16"/>
      <c r="F146" s="32"/>
      <c r="G146" s="15"/>
    </row>
    <row r="147" spans="3:7" x14ac:dyDescent="0.25">
      <c r="C147" s="15"/>
      <c r="D147" s="15"/>
      <c r="E147" s="16"/>
      <c r="F147" s="32"/>
      <c r="G147" s="15"/>
    </row>
    <row r="148" spans="3:7" x14ac:dyDescent="0.25">
      <c r="C148" s="15"/>
      <c r="D148" s="15"/>
      <c r="E148" s="16"/>
      <c r="F148" s="32"/>
      <c r="G148" s="15"/>
    </row>
    <row r="149" spans="3:7" x14ac:dyDescent="0.25">
      <c r="C149" s="15"/>
      <c r="D149" s="15"/>
      <c r="E149" s="16"/>
      <c r="F149" s="32"/>
      <c r="G149" s="15"/>
    </row>
    <row r="150" spans="3:7" x14ac:dyDescent="0.25">
      <c r="C150" s="15"/>
      <c r="D150" s="15"/>
      <c r="E150" s="16"/>
      <c r="F150" s="32"/>
      <c r="G150" s="15"/>
    </row>
    <row r="151" spans="3:7" x14ac:dyDescent="0.25">
      <c r="C151" s="15"/>
      <c r="D151" s="15"/>
      <c r="E151" s="16"/>
      <c r="F151" s="32"/>
      <c r="G151" s="15"/>
    </row>
    <row r="152" spans="3:7" x14ac:dyDescent="0.25">
      <c r="C152" s="15"/>
      <c r="D152" s="15"/>
      <c r="E152" s="16"/>
      <c r="F152" s="32"/>
      <c r="G152" s="15"/>
    </row>
    <row r="153" spans="3:7" x14ac:dyDescent="0.25">
      <c r="C153" s="15"/>
      <c r="D153" s="15"/>
      <c r="E153" s="16"/>
      <c r="F153" s="32"/>
      <c r="G153" s="15"/>
    </row>
    <row r="154" spans="3:7" x14ac:dyDescent="0.25">
      <c r="C154" s="15"/>
      <c r="D154" s="15"/>
      <c r="E154" s="16"/>
      <c r="F154" s="32"/>
      <c r="G154" s="15"/>
    </row>
    <row r="155" spans="3:7" x14ac:dyDescent="0.25">
      <c r="C155" s="15"/>
      <c r="D155" s="15"/>
      <c r="E155" s="16"/>
      <c r="F155" s="32"/>
      <c r="G155" s="15"/>
    </row>
    <row r="156" spans="3:7" x14ac:dyDescent="0.25">
      <c r="C156" s="15"/>
      <c r="D156" s="15"/>
      <c r="E156" s="16"/>
      <c r="F156" s="32"/>
      <c r="G156" s="15"/>
    </row>
    <row r="157" spans="3:7" x14ac:dyDescent="0.25">
      <c r="C157" s="15"/>
      <c r="D157" s="15"/>
      <c r="E157" s="16"/>
      <c r="F157" s="32"/>
      <c r="G157" s="15"/>
    </row>
    <row r="158" spans="3:7" x14ac:dyDescent="0.25">
      <c r="C158" s="15"/>
      <c r="D158" s="15"/>
      <c r="E158" s="16"/>
      <c r="F158" s="32"/>
      <c r="G158" s="15"/>
    </row>
    <row r="159" spans="3:7" x14ac:dyDescent="0.25">
      <c r="C159" s="15"/>
      <c r="D159" s="15"/>
      <c r="E159" s="16"/>
      <c r="F159" s="32"/>
      <c r="G159" s="15"/>
    </row>
    <row r="160" spans="3:7" x14ac:dyDescent="0.25">
      <c r="C160" s="15"/>
      <c r="D160" s="15"/>
      <c r="E160" s="16"/>
      <c r="F160" s="32"/>
      <c r="G160" s="15"/>
    </row>
    <row r="161" spans="3:7" x14ac:dyDescent="0.25">
      <c r="C161" s="15"/>
      <c r="D161" s="15"/>
      <c r="E161" s="16"/>
      <c r="F161" s="32"/>
      <c r="G161" s="15"/>
    </row>
    <row r="162" spans="3:7" x14ac:dyDescent="0.25">
      <c r="C162" s="15"/>
      <c r="D162" s="15"/>
      <c r="E162" s="16"/>
      <c r="F162" s="32"/>
      <c r="G162" s="15"/>
    </row>
    <row r="163" spans="3:7" x14ac:dyDescent="0.25">
      <c r="C163" s="15"/>
      <c r="D163" s="15"/>
      <c r="E163" s="16"/>
      <c r="F163" s="32"/>
      <c r="G163" s="15"/>
    </row>
    <row r="164" spans="3:7" x14ac:dyDescent="0.25">
      <c r="C164" s="15"/>
      <c r="D164" s="15"/>
      <c r="E164" s="16"/>
      <c r="F164" s="32"/>
      <c r="G164" s="15"/>
    </row>
    <row r="165" spans="3:7" x14ac:dyDescent="0.25">
      <c r="C165" s="15"/>
      <c r="D165" s="15"/>
      <c r="E165" s="16"/>
      <c r="F165" s="32"/>
      <c r="G165" s="15"/>
    </row>
    <row r="166" spans="3:7" x14ac:dyDescent="0.25">
      <c r="C166" s="15"/>
      <c r="D166" s="15"/>
      <c r="E166" s="16"/>
      <c r="F166" s="32"/>
      <c r="G166" s="15"/>
    </row>
    <row r="167" spans="3:7" x14ac:dyDescent="0.25">
      <c r="C167" s="15"/>
      <c r="D167" s="15"/>
      <c r="E167" s="16"/>
      <c r="F167" s="32"/>
      <c r="G167" s="15"/>
    </row>
    <row r="168" spans="3:7" x14ac:dyDescent="0.25">
      <c r="C168" s="15"/>
      <c r="D168" s="15"/>
      <c r="E168" s="16"/>
      <c r="F168" s="32"/>
      <c r="G168" s="15"/>
    </row>
    <row r="169" spans="3:7" x14ac:dyDescent="0.25">
      <c r="C169" s="15"/>
      <c r="D169" s="15"/>
      <c r="E169" s="16"/>
      <c r="F169" s="32"/>
      <c r="G169" s="15"/>
    </row>
    <row r="170" spans="3:7" x14ac:dyDescent="0.25">
      <c r="C170" s="15"/>
      <c r="D170" s="15"/>
      <c r="E170" s="16"/>
      <c r="F170" s="32"/>
      <c r="G170" s="15"/>
    </row>
    <row r="171" spans="3:7" x14ac:dyDescent="0.25">
      <c r="C171" s="15"/>
      <c r="D171" s="15"/>
      <c r="E171" s="16"/>
      <c r="F171" s="32"/>
      <c r="G171" s="15"/>
    </row>
    <row r="172" spans="3:7" x14ac:dyDescent="0.25">
      <c r="C172" s="15"/>
      <c r="D172" s="15"/>
      <c r="E172" s="16"/>
      <c r="F172" s="32"/>
      <c r="G172" s="15"/>
    </row>
    <row r="173" spans="3:7" x14ac:dyDescent="0.25">
      <c r="C173" s="15"/>
      <c r="D173" s="15"/>
      <c r="E173" s="16"/>
      <c r="F173" s="32"/>
      <c r="G173" s="15"/>
    </row>
    <row r="174" spans="3:7" x14ac:dyDescent="0.25">
      <c r="C174" s="15"/>
      <c r="D174" s="15"/>
      <c r="E174" s="16"/>
      <c r="F174" s="32"/>
      <c r="G174" s="15"/>
    </row>
    <row r="175" spans="3:7" x14ac:dyDescent="0.25">
      <c r="C175" s="15"/>
      <c r="D175" s="15"/>
      <c r="E175" s="16"/>
      <c r="F175" s="32"/>
      <c r="G175" s="15"/>
    </row>
    <row r="176" spans="3:7" x14ac:dyDescent="0.25">
      <c r="C176" s="15"/>
      <c r="D176" s="15"/>
      <c r="E176" s="16"/>
      <c r="F176" s="32"/>
      <c r="G176" s="15"/>
    </row>
    <row r="177" spans="3:7" x14ac:dyDescent="0.25">
      <c r="C177" s="15"/>
      <c r="D177" s="15"/>
      <c r="E177" s="16"/>
      <c r="F177" s="32"/>
      <c r="G177" s="15"/>
    </row>
    <row r="178" spans="3:7" x14ac:dyDescent="0.25">
      <c r="C178" s="15"/>
      <c r="D178" s="15"/>
      <c r="E178" s="16"/>
      <c r="F178" s="32"/>
      <c r="G178" s="15"/>
    </row>
    <row r="179" spans="3:7" x14ac:dyDescent="0.25">
      <c r="C179" s="15"/>
      <c r="D179" s="15"/>
      <c r="E179" s="16"/>
      <c r="F179" s="32"/>
      <c r="G179" s="15"/>
    </row>
    <row r="180" spans="3:7" x14ac:dyDescent="0.25">
      <c r="C180" s="15"/>
      <c r="D180" s="15"/>
      <c r="E180" s="16"/>
      <c r="F180" s="32"/>
      <c r="G180" s="15"/>
    </row>
    <row r="181" spans="3:7" x14ac:dyDescent="0.25">
      <c r="C181" s="15"/>
      <c r="D181" s="15"/>
      <c r="E181" s="16"/>
      <c r="F181" s="32"/>
      <c r="G181" s="15"/>
    </row>
    <row r="182" spans="3:7" x14ac:dyDescent="0.25">
      <c r="C182" s="15"/>
      <c r="D182" s="15"/>
      <c r="E182" s="16"/>
      <c r="F182" s="32"/>
      <c r="G182" s="15"/>
    </row>
    <row r="183" spans="3:7" x14ac:dyDescent="0.25">
      <c r="C183" s="15"/>
      <c r="D183" s="15"/>
      <c r="E183" s="16"/>
      <c r="F183" s="32"/>
      <c r="G183" s="15"/>
    </row>
    <row r="184" spans="3:7" x14ac:dyDescent="0.25">
      <c r="C184" s="15"/>
      <c r="D184" s="15"/>
      <c r="E184" s="16"/>
      <c r="F184" s="32"/>
      <c r="G184" s="15"/>
    </row>
    <row r="185" spans="3:7" x14ac:dyDescent="0.25">
      <c r="C185" s="15"/>
      <c r="D185" s="15"/>
      <c r="E185" s="16"/>
      <c r="F185" s="32"/>
      <c r="G185" s="15"/>
    </row>
    <row r="186" spans="3:7" x14ac:dyDescent="0.25">
      <c r="C186" s="15"/>
      <c r="D186" s="15"/>
      <c r="E186" s="16"/>
      <c r="F186" s="32"/>
      <c r="G186" s="15"/>
    </row>
    <row r="187" spans="3:7" x14ac:dyDescent="0.25">
      <c r="C187" s="15"/>
      <c r="D187" s="15"/>
      <c r="E187" s="16"/>
      <c r="F187" s="32"/>
      <c r="G187" s="15"/>
    </row>
    <row r="188" spans="3:7" x14ac:dyDescent="0.25">
      <c r="C188" s="15"/>
      <c r="D188" s="15"/>
      <c r="E188" s="16"/>
      <c r="F188" s="32"/>
      <c r="G188" s="15"/>
    </row>
    <row r="189" spans="3:7" x14ac:dyDescent="0.25">
      <c r="C189" s="15"/>
      <c r="D189" s="15"/>
      <c r="E189" s="16"/>
      <c r="F189" s="32"/>
      <c r="G189" s="15"/>
    </row>
    <row r="190" spans="3:7" x14ac:dyDescent="0.25">
      <c r="C190" s="15"/>
      <c r="D190" s="15"/>
      <c r="E190" s="16"/>
      <c r="F190" s="32"/>
      <c r="G190" s="15"/>
    </row>
    <row r="191" spans="3:7" x14ac:dyDescent="0.25">
      <c r="C191" s="15"/>
      <c r="D191" s="15"/>
      <c r="E191" s="16"/>
      <c r="F191" s="32"/>
      <c r="G191" s="15"/>
    </row>
    <row r="192" spans="3:7" x14ac:dyDescent="0.25">
      <c r="C192" s="15"/>
      <c r="D192" s="15"/>
      <c r="E192" s="16"/>
      <c r="F192" s="32"/>
      <c r="G192" s="15"/>
    </row>
    <row r="193" spans="3:7" x14ac:dyDescent="0.25">
      <c r="C193" s="15"/>
      <c r="D193" s="15"/>
      <c r="E193" s="16"/>
      <c r="F193" s="32"/>
      <c r="G193" s="15"/>
    </row>
    <row r="194" spans="3:7" x14ac:dyDescent="0.25">
      <c r="C194" s="15"/>
      <c r="D194" s="15"/>
      <c r="E194" s="16"/>
      <c r="F194" s="32"/>
      <c r="G194" s="15"/>
    </row>
    <row r="195" spans="3:7" x14ac:dyDescent="0.25">
      <c r="C195" s="15"/>
      <c r="D195" s="15"/>
      <c r="E195" s="16"/>
      <c r="F195" s="32"/>
      <c r="G195" s="15"/>
    </row>
    <row r="196" spans="3:7" x14ac:dyDescent="0.25">
      <c r="C196" s="15"/>
      <c r="D196" s="15"/>
      <c r="E196" s="16"/>
      <c r="F196" s="32"/>
      <c r="G196" s="15"/>
    </row>
    <row r="197" spans="3:7" x14ac:dyDescent="0.25">
      <c r="C197" s="15"/>
      <c r="D197" s="15"/>
      <c r="E197" s="16"/>
      <c r="F197" s="32"/>
      <c r="G197" s="15"/>
    </row>
    <row r="198" spans="3:7" x14ac:dyDescent="0.25">
      <c r="C198" s="15"/>
      <c r="D198" s="15"/>
      <c r="E198" s="16"/>
      <c r="F198" s="32"/>
      <c r="G198" s="15"/>
    </row>
    <row r="199" spans="3:7" x14ac:dyDescent="0.25">
      <c r="C199" s="15"/>
      <c r="D199" s="15"/>
      <c r="E199" s="16"/>
      <c r="F199" s="32"/>
      <c r="G199" s="15"/>
    </row>
    <row r="200" spans="3:7" x14ac:dyDescent="0.25">
      <c r="C200" s="15"/>
      <c r="D200" s="15"/>
      <c r="E200" s="16"/>
      <c r="F200" s="32"/>
      <c r="G200" s="15"/>
    </row>
    <row r="201" spans="3:7" x14ac:dyDescent="0.25">
      <c r="C201" s="15"/>
      <c r="D201" s="15"/>
      <c r="E201" s="16"/>
      <c r="F201" s="32"/>
      <c r="G201" s="15"/>
    </row>
    <row r="202" spans="3:7" x14ac:dyDescent="0.25">
      <c r="C202" s="15"/>
      <c r="D202" s="15"/>
      <c r="E202" s="16"/>
      <c r="F202" s="32"/>
      <c r="G202" s="15"/>
    </row>
    <row r="203" spans="3:7" x14ac:dyDescent="0.25">
      <c r="C203" s="15"/>
      <c r="D203" s="15"/>
      <c r="E203" s="16"/>
      <c r="F203" s="32"/>
      <c r="G203" s="15"/>
    </row>
    <row r="204" spans="3:7" x14ac:dyDescent="0.25">
      <c r="C204" s="15"/>
      <c r="D204" s="15"/>
      <c r="E204" s="16"/>
      <c r="F204" s="32"/>
      <c r="G204" s="15"/>
    </row>
    <row r="205" spans="3:7" x14ac:dyDescent="0.25">
      <c r="C205" s="15"/>
      <c r="D205" s="15"/>
      <c r="E205" s="16"/>
      <c r="F205" s="32"/>
      <c r="G205" s="15"/>
    </row>
    <row r="206" spans="3:7" x14ac:dyDescent="0.25">
      <c r="C206" s="15"/>
      <c r="D206" s="15"/>
      <c r="E206" s="16"/>
      <c r="F206" s="32"/>
      <c r="G206" s="15"/>
    </row>
  </sheetData>
  <mergeCells count="8">
    <mergeCell ref="D2:H2"/>
    <mergeCell ref="C32:E32"/>
    <mergeCell ref="C33:E33"/>
    <mergeCell ref="C34:E34"/>
    <mergeCell ref="C35:E35"/>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37"/>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10" customWidth="1"/>
    <col min="9" max="20" width="9.140625" style="49"/>
  </cols>
  <sheetData>
    <row r="2" spans="3:24" ht="16.5" customHeight="1" x14ac:dyDescent="0.35">
      <c r="D2" s="78" t="s">
        <v>153</v>
      </c>
      <c r="E2" s="79"/>
      <c r="F2" s="79"/>
      <c r="G2" s="79"/>
      <c r="H2" s="79"/>
    </row>
    <row r="3" spans="3:24" ht="15" customHeight="1" x14ac:dyDescent="0.25">
      <c r="D3" s="82" t="s">
        <v>152</v>
      </c>
      <c r="E3" s="79"/>
      <c r="F3" s="79"/>
      <c r="G3" s="79"/>
      <c r="H3" s="16"/>
    </row>
    <row r="4" spans="3:24" ht="36.75" customHeight="1" x14ac:dyDescent="0.25">
      <c r="D4" s="82" t="s">
        <v>150</v>
      </c>
      <c r="E4" s="79"/>
      <c r="F4" s="79"/>
      <c r="G4" s="79"/>
      <c r="H4" s="16"/>
    </row>
    <row r="5" spans="3:24" ht="15" customHeight="1" x14ac:dyDescent="0.25">
      <c r="D5" s="82" t="s">
        <v>151</v>
      </c>
      <c r="E5" s="79"/>
      <c r="F5" s="79"/>
      <c r="G5" s="79"/>
      <c r="H5" s="77"/>
      <c r="U5" s="46"/>
      <c r="V5" s="46"/>
      <c r="W5" s="46"/>
      <c r="X5" s="46"/>
    </row>
    <row r="6" spans="3:24" ht="15.75" thickBot="1" x14ac:dyDescent="0.3">
      <c r="U6" s="46"/>
      <c r="V6" s="46"/>
      <c r="W6" s="46"/>
      <c r="X6" s="46"/>
    </row>
    <row r="7" spans="3:24" ht="45.75" thickBot="1" x14ac:dyDescent="0.3">
      <c r="C7" s="5" t="s">
        <v>0</v>
      </c>
      <c r="D7" s="5" t="s">
        <v>1</v>
      </c>
      <c r="E7" s="12" t="s">
        <v>2</v>
      </c>
      <c r="F7" s="21" t="s">
        <v>29</v>
      </c>
      <c r="G7" s="13" t="s">
        <v>3</v>
      </c>
      <c r="I7" s="47" t="s">
        <v>78</v>
      </c>
      <c r="J7" s="48" t="s">
        <v>79</v>
      </c>
      <c r="K7" s="48" t="s">
        <v>80</v>
      </c>
      <c r="L7" s="48" t="s">
        <v>81</v>
      </c>
      <c r="M7" s="49">
        <v>1</v>
      </c>
      <c r="N7" s="49">
        <v>0</v>
      </c>
      <c r="U7" s="46"/>
      <c r="V7" s="46"/>
      <c r="W7" s="46"/>
      <c r="X7" s="46"/>
    </row>
    <row r="8" spans="3:24" ht="105" x14ac:dyDescent="0.25">
      <c r="C8" s="3" t="s">
        <v>54</v>
      </c>
      <c r="D8" s="3">
        <v>4</v>
      </c>
      <c r="E8" s="42" t="s">
        <v>62</v>
      </c>
      <c r="F8" s="62" t="s">
        <v>79</v>
      </c>
      <c r="G8" s="25">
        <f>IF(F8=I7,I8*D8)+IF(F8=J7,J8*D8)</f>
        <v>0</v>
      </c>
      <c r="I8" s="49">
        <v>1</v>
      </c>
      <c r="J8" s="49">
        <v>0</v>
      </c>
      <c r="M8" s="49">
        <f>IF(F8=I7,M7)+IF(F8=J7,M7)+IF(F8=K7,M7)+IF(F8=L7,M7)+IF(F8=N7,N7)</f>
        <v>1</v>
      </c>
      <c r="P8" s="49">
        <f t="shared" ref="P8:P15" si="0">D8*M8</f>
        <v>4</v>
      </c>
      <c r="U8" s="46"/>
      <c r="V8" s="46"/>
      <c r="W8" s="46"/>
      <c r="X8" s="46"/>
    </row>
    <row r="9" spans="3:24" ht="120" x14ac:dyDescent="0.25">
      <c r="C9" s="3" t="s">
        <v>55</v>
      </c>
      <c r="D9" s="3">
        <v>3</v>
      </c>
      <c r="E9" s="43" t="s">
        <v>63</v>
      </c>
      <c r="F9" s="61" t="s">
        <v>79</v>
      </c>
      <c r="G9" s="25">
        <f>IF(F9=I7,I9*D9)+IF(F9=J7,J9*D9)+IF(F9=K7,K9*D9)+IF(F9=L7,L9*D9)</f>
        <v>2.25</v>
      </c>
      <c r="I9" s="49">
        <v>1</v>
      </c>
      <c r="J9" s="49">
        <v>0.75</v>
      </c>
      <c r="K9" s="49">
        <v>0.5</v>
      </c>
      <c r="L9" s="49">
        <v>0.25</v>
      </c>
      <c r="M9" s="49">
        <f>IF(F9=I7,M7)+IF(F9=J7,M7)+IF(F9=K7,M7)+IF(F9=L7,M7)+IF(F9=N7,N7)</f>
        <v>1</v>
      </c>
      <c r="P9" s="49">
        <f t="shared" si="0"/>
        <v>3</v>
      </c>
      <c r="U9" s="46"/>
      <c r="V9" s="46"/>
      <c r="W9" s="46"/>
      <c r="X9" s="46"/>
    </row>
    <row r="10" spans="3:24" ht="120" x14ac:dyDescent="0.25">
      <c r="C10" s="3" t="s">
        <v>56</v>
      </c>
      <c r="D10" s="3">
        <v>3</v>
      </c>
      <c r="E10" s="43" t="s">
        <v>64</v>
      </c>
      <c r="F10" s="44" t="s">
        <v>80</v>
      </c>
      <c r="G10" s="25">
        <f>IF(F10=I7,I10*D10)+IF(F10=J7,J10*D10)+IF(F10=K7,K10*D10)</f>
        <v>0</v>
      </c>
      <c r="I10" s="49">
        <v>1</v>
      </c>
      <c r="J10" s="49">
        <v>0.5</v>
      </c>
      <c r="K10" s="49">
        <v>0</v>
      </c>
      <c r="M10" s="49">
        <f>IF(F10=I7,M7)+IF(F10=J7,M7)+IF(F10=K7,M7)+IF(F10=L7,M7)+IF(F10=N7,N7)</f>
        <v>1</v>
      </c>
      <c r="P10" s="49">
        <f t="shared" si="0"/>
        <v>3</v>
      </c>
      <c r="U10" s="46"/>
      <c r="V10" s="46"/>
      <c r="W10" s="46"/>
      <c r="X10" s="46"/>
    </row>
    <row r="11" spans="3:24" ht="180" x14ac:dyDescent="0.25">
      <c r="C11" s="3" t="s">
        <v>57</v>
      </c>
      <c r="D11" s="3">
        <v>3</v>
      </c>
      <c r="E11" s="43" t="s">
        <v>143</v>
      </c>
      <c r="F11" s="44" t="s">
        <v>79</v>
      </c>
      <c r="G11" s="25">
        <f>IF(F11=I7,I11*D11)+IF(F11=J7,J11*D11)+IF(F11=K7,K11*D11)</f>
        <v>1.5</v>
      </c>
      <c r="H11" s="68"/>
      <c r="I11" s="49">
        <v>1</v>
      </c>
      <c r="J11" s="49">
        <v>0.5</v>
      </c>
      <c r="K11" s="49">
        <v>0</v>
      </c>
      <c r="M11" s="49">
        <f>IF(F11=I7,M7)+IF(F11=J7,M7)+IF(F11=K7,M7)+IF(F11=L7,M7)+IF(F11=N7,N7)</f>
        <v>1</v>
      </c>
      <c r="N11" s="65"/>
      <c r="O11" s="65"/>
      <c r="P11" s="49">
        <f t="shared" si="0"/>
        <v>3</v>
      </c>
      <c r="U11" s="46"/>
      <c r="V11" s="46"/>
      <c r="W11" s="46"/>
      <c r="X11" s="46"/>
    </row>
    <row r="12" spans="3:24" ht="90" x14ac:dyDescent="0.25">
      <c r="C12" s="3" t="s">
        <v>58</v>
      </c>
      <c r="D12" s="3">
        <v>2</v>
      </c>
      <c r="E12" s="43" t="s">
        <v>65</v>
      </c>
      <c r="F12" s="44" t="s">
        <v>79</v>
      </c>
      <c r="G12" s="25">
        <f>IF(F12=I7,I12*D12)+IF(F12=J7,J12*D12)</f>
        <v>0</v>
      </c>
      <c r="H12" s="68"/>
      <c r="I12" s="49">
        <v>1</v>
      </c>
      <c r="J12" s="49">
        <v>0</v>
      </c>
      <c r="M12" s="49">
        <f>IF(F12=I7,M7)+IF(F12=J7,M7)+IF(F12=K7,M7)+IF(F12=L7,M7)+IF(F12=N7,N7)</f>
        <v>1</v>
      </c>
      <c r="P12" s="49">
        <f t="shared" si="0"/>
        <v>2</v>
      </c>
      <c r="U12" s="46"/>
      <c r="V12" s="46"/>
      <c r="W12" s="46"/>
      <c r="X12" s="46"/>
    </row>
    <row r="13" spans="3:24" ht="195" x14ac:dyDescent="0.25">
      <c r="C13" s="3" t="s">
        <v>59</v>
      </c>
      <c r="D13" s="9">
        <v>2</v>
      </c>
      <c r="E13" s="43" t="s">
        <v>66</v>
      </c>
      <c r="F13" s="44" t="s">
        <v>78</v>
      </c>
      <c r="G13" s="25">
        <f>IF(F13=I7,I13*D13)+IF(F13=J7,J13*D13)+IF(F13=K7,K13*D13)</f>
        <v>2</v>
      </c>
      <c r="I13" s="49">
        <v>1</v>
      </c>
      <c r="J13" s="49">
        <v>0.5</v>
      </c>
      <c r="K13" s="49">
        <v>0.25</v>
      </c>
      <c r="M13" s="49">
        <f>IF(F13=I7,M7)+IF(F13=J7,M7)+IF(F13=K7,M7)+IF(F13=L7,M7)+IF(F13=N7,N7)</f>
        <v>1</v>
      </c>
      <c r="P13" s="49">
        <f t="shared" si="0"/>
        <v>2</v>
      </c>
      <c r="U13" s="46"/>
      <c r="V13" s="46"/>
      <c r="W13" s="46"/>
      <c r="X13" s="46"/>
    </row>
    <row r="14" spans="3:24" ht="90" x14ac:dyDescent="0.25">
      <c r="C14" s="3" t="s">
        <v>60</v>
      </c>
      <c r="D14" s="9">
        <v>3</v>
      </c>
      <c r="E14" s="43" t="s">
        <v>67</v>
      </c>
      <c r="F14" s="44" t="s">
        <v>80</v>
      </c>
      <c r="G14" s="25">
        <f>IF(F14=I7,I14*D14)+IF(F14=J7,J14*D14)+IF(F14=K7,K14*D14)</f>
        <v>0</v>
      </c>
      <c r="I14" s="49">
        <v>1</v>
      </c>
      <c r="J14" s="49">
        <v>0.25</v>
      </c>
      <c r="K14" s="49">
        <v>0</v>
      </c>
      <c r="M14" s="49">
        <f>IF(F14=I7,M7)+IF(F14=J7,M7)+IF(F14=K7,M7)+IF(F14=L7,M7)+IF(F14=N7,N7)</f>
        <v>1</v>
      </c>
      <c r="P14" s="49">
        <f t="shared" si="0"/>
        <v>3</v>
      </c>
      <c r="U14" s="46"/>
      <c r="V14" s="46"/>
      <c r="W14" s="46"/>
      <c r="X14" s="46"/>
    </row>
    <row r="15" spans="3:24" ht="75.75" thickBot="1" x14ac:dyDescent="0.3">
      <c r="C15" s="3" t="s">
        <v>61</v>
      </c>
      <c r="D15" s="3">
        <v>4</v>
      </c>
      <c r="E15" s="43" t="s">
        <v>68</v>
      </c>
      <c r="F15" s="45" t="s">
        <v>78</v>
      </c>
      <c r="G15" s="25">
        <f>IF(F15=I7,I15*D15)+IF(F15=J7,J15*D15)+IF(F15=K7,K15*D15)</f>
        <v>4</v>
      </c>
      <c r="I15" s="49">
        <v>1</v>
      </c>
      <c r="J15" s="49">
        <v>0.25</v>
      </c>
      <c r="K15" s="49">
        <v>0</v>
      </c>
      <c r="M15" s="49">
        <f>IF(F15=I7,M7)+IF(F15=J7,M7)+IF(F15=K7,M7)+IF(F15=L7,M7)+IF(F15=N7,N7)</f>
        <v>1</v>
      </c>
      <c r="P15" s="49">
        <f t="shared" si="0"/>
        <v>4</v>
      </c>
      <c r="U15" s="46"/>
      <c r="V15" s="46"/>
      <c r="W15" s="46"/>
      <c r="X15" s="46"/>
    </row>
    <row r="16" spans="3:24" x14ac:dyDescent="0.25">
      <c r="G16" s="56"/>
      <c r="U16" s="46"/>
      <c r="V16" s="46"/>
      <c r="W16" s="46"/>
      <c r="X16" s="46"/>
    </row>
    <row r="17" spans="3:24" ht="15" customHeight="1" x14ac:dyDescent="0.25">
      <c r="C17" s="80" t="s">
        <v>69</v>
      </c>
      <c r="D17" s="80"/>
      <c r="E17" s="80"/>
      <c r="F17" s="67">
        <f>D8+D9+D10+D11+D12+D13+D14+D15</f>
        <v>24</v>
      </c>
      <c r="G17" s="57"/>
      <c r="U17" s="46"/>
      <c r="V17" s="46"/>
      <c r="W17" s="46"/>
      <c r="X17" s="46"/>
    </row>
    <row r="18" spans="3:24" ht="15" customHeight="1" x14ac:dyDescent="0.25">
      <c r="C18" s="81" t="s">
        <v>148</v>
      </c>
      <c r="D18" s="81"/>
      <c r="E18" s="81"/>
      <c r="F18" s="58">
        <f>P15+P14+P13+P12+P11+P10+P9+P8</f>
        <v>24</v>
      </c>
      <c r="G18" s="57"/>
      <c r="U18" s="46"/>
      <c r="V18" s="46"/>
      <c r="W18" s="46"/>
      <c r="X18" s="46"/>
    </row>
    <row r="19" spans="3:24" x14ac:dyDescent="0.25">
      <c r="C19" s="81" t="s">
        <v>51</v>
      </c>
      <c r="D19" s="80"/>
      <c r="E19" s="80"/>
      <c r="F19" s="58">
        <f>G8+G9+G10+G11+G12+G13+G14+G15</f>
        <v>9.75</v>
      </c>
      <c r="G19" s="57"/>
      <c r="U19" s="46"/>
      <c r="V19" s="46"/>
      <c r="W19" s="46"/>
      <c r="X19" s="46"/>
    </row>
    <row r="20" spans="3:24" x14ac:dyDescent="0.25">
      <c r="C20" s="81" t="s">
        <v>52</v>
      </c>
      <c r="D20" s="80"/>
      <c r="E20" s="80"/>
      <c r="F20" s="59">
        <f>F19/F18</f>
        <v>0.40625</v>
      </c>
      <c r="G20" s="57"/>
      <c r="U20" s="46"/>
      <c r="V20" s="46"/>
      <c r="W20" s="46"/>
      <c r="X20" s="46"/>
    </row>
    <row r="21" spans="3:24" x14ac:dyDescent="0.25">
      <c r="G21" s="57"/>
      <c r="U21" s="46"/>
      <c r="V21" s="46"/>
      <c r="W21" s="46"/>
      <c r="X21" s="46"/>
    </row>
    <row r="22" spans="3:24" x14ac:dyDescent="0.25">
      <c r="G22" s="57"/>
      <c r="U22" s="46"/>
      <c r="V22" s="46"/>
      <c r="W22" s="46"/>
      <c r="X22" s="46"/>
    </row>
    <row r="23" spans="3:24" x14ac:dyDescent="0.25">
      <c r="G23" s="57"/>
      <c r="U23" s="46"/>
      <c r="V23" s="46"/>
      <c r="W23" s="46"/>
      <c r="X23" s="46"/>
    </row>
    <row r="24" spans="3:24" x14ac:dyDescent="0.25">
      <c r="G24" s="57"/>
      <c r="U24" s="46"/>
      <c r="V24" s="46"/>
      <c r="W24" s="46"/>
      <c r="X24" s="46"/>
    </row>
    <row r="25" spans="3:24" x14ac:dyDescent="0.25">
      <c r="G25" s="57"/>
      <c r="U25" s="46"/>
      <c r="V25" s="46"/>
      <c r="W25" s="46"/>
      <c r="X25" s="46"/>
    </row>
    <row r="26" spans="3:24" x14ac:dyDescent="0.25">
      <c r="G26" s="57"/>
      <c r="U26" s="46"/>
      <c r="V26" s="46"/>
      <c r="W26" s="46"/>
      <c r="X26" s="46"/>
    </row>
    <row r="27" spans="3:24" x14ac:dyDescent="0.25">
      <c r="G27" s="57"/>
      <c r="U27" s="46"/>
      <c r="V27" s="46"/>
      <c r="W27" s="46"/>
      <c r="X27" s="46"/>
    </row>
    <row r="28" spans="3:24" x14ac:dyDescent="0.25">
      <c r="G28" s="57"/>
      <c r="U28" s="46"/>
      <c r="V28" s="46"/>
      <c r="W28" s="46"/>
      <c r="X28" s="46"/>
    </row>
    <row r="29" spans="3:24" x14ac:dyDescent="0.25">
      <c r="G29" s="57"/>
      <c r="U29" s="46"/>
      <c r="V29" s="46"/>
      <c r="W29" s="46"/>
      <c r="X29" s="46"/>
    </row>
    <row r="30" spans="3:24" x14ac:dyDescent="0.25">
      <c r="G30" s="57"/>
      <c r="U30" s="46"/>
      <c r="V30" s="46"/>
      <c r="W30" s="46"/>
      <c r="X30" s="46"/>
    </row>
    <row r="31" spans="3:24" x14ac:dyDescent="0.25">
      <c r="G31" s="57"/>
      <c r="U31" s="46"/>
      <c r="V31" s="46"/>
      <c r="W31" s="46"/>
      <c r="X31" s="46"/>
    </row>
    <row r="32" spans="3:24" x14ac:dyDescent="0.25">
      <c r="U32" s="46"/>
      <c r="V32" s="46"/>
      <c r="W32" s="46"/>
      <c r="X32" s="46"/>
    </row>
    <row r="33" spans="21:24" x14ac:dyDescent="0.25">
      <c r="U33" s="46"/>
      <c r="V33" s="46"/>
      <c r="W33" s="46"/>
      <c r="X33" s="46"/>
    </row>
    <row r="34" spans="21:24" x14ac:dyDescent="0.25">
      <c r="U34" s="46"/>
      <c r="V34" s="46"/>
      <c r="W34" s="46"/>
      <c r="X34" s="46"/>
    </row>
    <row r="35" spans="21:24" x14ac:dyDescent="0.25">
      <c r="U35" s="46"/>
      <c r="V35" s="46"/>
      <c r="W35" s="46"/>
      <c r="X35" s="46"/>
    </row>
    <row r="36" spans="21:24" x14ac:dyDescent="0.25">
      <c r="U36" s="46"/>
      <c r="V36" s="46"/>
      <c r="W36" s="46"/>
      <c r="X36" s="46"/>
    </row>
    <row r="37" spans="21:24" x14ac:dyDescent="0.25">
      <c r="U37" s="46"/>
      <c r="V37" s="46"/>
      <c r="W37" s="46"/>
      <c r="X37" s="46"/>
    </row>
  </sheetData>
  <mergeCells count="8">
    <mergeCell ref="D2:H2"/>
    <mergeCell ref="C17:E17"/>
    <mergeCell ref="C18:E18"/>
    <mergeCell ref="C19:E19"/>
    <mergeCell ref="C20:E20"/>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20"/>
  <sheetViews>
    <sheetView topLeftCell="B1" workbookViewId="0">
      <selection activeCell="D2" sqref="D2:H5"/>
    </sheetView>
  </sheetViews>
  <sheetFormatPr defaultRowHeight="15" x14ac:dyDescent="0.25"/>
  <cols>
    <col min="3" max="3" width="11.42578125" style="2" customWidth="1"/>
    <col min="4" max="4" width="18.140625" style="2" customWidth="1"/>
    <col min="5" max="5" width="59.5703125" style="37" customWidth="1"/>
    <col min="6" max="6" width="14.5703125" style="2" customWidth="1"/>
    <col min="7" max="7" width="12.28515625" style="2" bestFit="1" customWidth="1"/>
    <col min="9" max="19" width="9.140625" style="49"/>
  </cols>
  <sheetData>
    <row r="2" spans="3:17" ht="16.5" customHeight="1" x14ac:dyDescent="0.35">
      <c r="D2" s="78" t="s">
        <v>153</v>
      </c>
      <c r="E2" s="79"/>
      <c r="F2" s="79"/>
      <c r="G2" s="79"/>
      <c r="H2" s="79"/>
    </row>
    <row r="3" spans="3:17" ht="15" customHeight="1" x14ac:dyDescent="0.25">
      <c r="D3" s="82" t="s">
        <v>152</v>
      </c>
      <c r="E3" s="79"/>
      <c r="F3" s="79"/>
      <c r="G3" s="79"/>
      <c r="H3" s="16"/>
    </row>
    <row r="4" spans="3:17" ht="36" customHeight="1" x14ac:dyDescent="0.25">
      <c r="D4" s="82" t="s">
        <v>150</v>
      </c>
      <c r="E4" s="79"/>
      <c r="F4" s="79"/>
      <c r="G4" s="79"/>
      <c r="H4" s="16"/>
    </row>
    <row r="5" spans="3:17" ht="15" customHeight="1" x14ac:dyDescent="0.25">
      <c r="D5" s="82" t="s">
        <v>151</v>
      </c>
      <c r="E5" s="79"/>
      <c r="F5" s="79"/>
      <c r="G5" s="79"/>
      <c r="H5" s="77"/>
      <c r="L5" s="50"/>
      <c r="M5" s="50"/>
    </row>
    <row r="7" spans="3:17" ht="45.75" thickBot="1" x14ac:dyDescent="0.3">
      <c r="C7" s="5" t="s">
        <v>0</v>
      </c>
      <c r="D7" s="5" t="s">
        <v>1</v>
      </c>
      <c r="E7" s="4" t="s">
        <v>2</v>
      </c>
      <c r="F7" s="10" t="s">
        <v>29</v>
      </c>
      <c r="G7" s="5" t="s">
        <v>3</v>
      </c>
      <c r="I7" s="47" t="s">
        <v>78</v>
      </c>
      <c r="J7" s="48" t="s">
        <v>79</v>
      </c>
      <c r="K7" s="48" t="s">
        <v>80</v>
      </c>
      <c r="L7" s="48" t="s">
        <v>81</v>
      </c>
      <c r="M7" s="48" t="s">
        <v>142</v>
      </c>
      <c r="N7" s="49">
        <v>1</v>
      </c>
      <c r="O7" s="49">
        <v>0</v>
      </c>
    </row>
    <row r="8" spans="3:17" ht="240.75" thickBot="1" x14ac:dyDescent="0.3">
      <c r="C8" s="7" t="s">
        <v>70</v>
      </c>
      <c r="D8" s="39">
        <v>3</v>
      </c>
      <c r="E8" s="26" t="s">
        <v>85</v>
      </c>
      <c r="F8" s="62" t="s">
        <v>78</v>
      </c>
      <c r="G8" s="25">
        <f>IF(F8=I7,I8*D8)+IF(F8=J7,J8*D8)+IF(F8=K7,K8*D8)+IF(F8=L7,L8*D8)</f>
        <v>3</v>
      </c>
      <c r="I8" s="49">
        <v>1</v>
      </c>
      <c r="J8" s="49">
        <v>0.75</v>
      </c>
      <c r="K8" s="49">
        <v>0.5</v>
      </c>
      <c r="L8" s="49">
        <v>0</v>
      </c>
      <c r="N8" s="49">
        <f>IF(F8=I7,N7)+IF(F8=J7,N7)+IF(F8=K7,N7)+IF(F8=L7,N7)+IF(F8=O7,O7)</f>
        <v>1</v>
      </c>
      <c r="Q8" s="49">
        <f t="shared" ref="Q8:Q15" si="0">D8*N8</f>
        <v>3</v>
      </c>
    </row>
    <row r="9" spans="3:17" ht="255.75" thickBot="1" x14ac:dyDescent="0.3">
      <c r="C9" s="8" t="s">
        <v>71</v>
      </c>
      <c r="D9" s="38">
        <v>3</v>
      </c>
      <c r="E9" s="43" t="s">
        <v>86</v>
      </c>
      <c r="F9" s="61" t="s">
        <v>78</v>
      </c>
      <c r="G9" s="25">
        <f>IF(F9=I7,I9*D9)+IF(F9=J7,J9*D9)+IF(F9=K7,K9*D9)+IF(F9=L7,L9*D9)+IF(F9=L5,M9*D9)</f>
        <v>3</v>
      </c>
      <c r="I9" s="49">
        <v>1</v>
      </c>
      <c r="J9" s="49">
        <v>0.75</v>
      </c>
      <c r="K9" s="49">
        <v>0.5</v>
      </c>
      <c r="L9" s="49">
        <v>0.25</v>
      </c>
      <c r="M9" s="49">
        <v>0</v>
      </c>
      <c r="N9" s="49">
        <f>IF(F9=I7,N7)+IF(F9=J7,N7)+IF(F9=K7,N7)+IF(F9=L7,N7)+IF(F9=M7,N7)+IF(F9=O7,O7)</f>
        <v>1</v>
      </c>
      <c r="Q9" s="49">
        <f t="shared" si="0"/>
        <v>3</v>
      </c>
    </row>
    <row r="10" spans="3:17" ht="60.75" thickBot="1" x14ac:dyDescent="0.3">
      <c r="C10" s="8" t="s">
        <v>72</v>
      </c>
      <c r="D10" s="40">
        <v>2</v>
      </c>
      <c r="E10" s="43" t="s">
        <v>87</v>
      </c>
      <c r="F10" s="44" t="s">
        <v>80</v>
      </c>
      <c r="G10" s="25">
        <f>IF(F10=I7,I10*D10)+IF(F10=J7,J10*D10)+IF(F10=K7,K10*D10)</f>
        <v>0.5</v>
      </c>
      <c r="I10" s="49">
        <v>1</v>
      </c>
      <c r="J10" s="49">
        <v>0.5</v>
      </c>
      <c r="K10" s="49">
        <v>0.25</v>
      </c>
      <c r="N10" s="49">
        <f>IF(F10=I7,N7)+IF(F10=J7,N7)+IF(F10=K7,N7)+IF(F10=L7,N7)+IF(F10=O7,O7)</f>
        <v>1</v>
      </c>
      <c r="Q10" s="49">
        <f t="shared" si="0"/>
        <v>2</v>
      </c>
    </row>
    <row r="11" spans="3:17" ht="90.75" thickBot="1" x14ac:dyDescent="0.3">
      <c r="C11" s="8" t="s">
        <v>73</v>
      </c>
      <c r="D11" s="38">
        <v>2</v>
      </c>
      <c r="E11" s="43" t="s">
        <v>88</v>
      </c>
      <c r="F11" s="44" t="s">
        <v>78</v>
      </c>
      <c r="G11" s="25">
        <f>IF(F11=I7,I11*D11)+IF(F11=J7,J11*D11)+IF(F11=K7,K11*D11)</f>
        <v>2</v>
      </c>
      <c r="I11" s="49">
        <v>1</v>
      </c>
      <c r="J11" s="49">
        <v>0.75</v>
      </c>
      <c r="K11" s="49">
        <v>0.25</v>
      </c>
      <c r="N11" s="49">
        <f>IF(F11=I7,N7)+IF(F11=J7,N7)+IF(F11=K7,N7)+IF(F11=L7,N7)+IF(F11=O7,O7)</f>
        <v>1</v>
      </c>
      <c r="Q11" s="49">
        <f t="shared" si="0"/>
        <v>2</v>
      </c>
    </row>
    <row r="12" spans="3:17" ht="75.75" thickBot="1" x14ac:dyDescent="0.3">
      <c r="C12" s="8" t="s">
        <v>74</v>
      </c>
      <c r="D12" s="38">
        <v>2</v>
      </c>
      <c r="E12" s="43" t="s">
        <v>89</v>
      </c>
      <c r="F12" s="44" t="s">
        <v>78</v>
      </c>
      <c r="G12" s="25">
        <f>IF(F12=I7,I12*D12)+IF(F12=J7,J12*D12)+IF(F12=K7,K12*D12)</f>
        <v>2</v>
      </c>
      <c r="I12" s="49">
        <v>1</v>
      </c>
      <c r="J12" s="49">
        <v>0.75</v>
      </c>
      <c r="K12" s="49">
        <v>0.25</v>
      </c>
      <c r="N12" s="49">
        <f>IF(F12=I7,N7)+IF(F12=J7,N7)+IF(F12=K7,N7)+IF(F12=L7,N7)+IF(F12=O7,O7)</f>
        <v>1</v>
      </c>
      <c r="Q12" s="49">
        <f t="shared" si="0"/>
        <v>2</v>
      </c>
    </row>
    <row r="13" spans="3:17" ht="225.75" thickBot="1" x14ac:dyDescent="0.3">
      <c r="C13" s="8" t="s">
        <v>75</v>
      </c>
      <c r="D13" s="38">
        <v>3</v>
      </c>
      <c r="E13" s="43" t="s">
        <v>90</v>
      </c>
      <c r="F13" s="44" t="s">
        <v>78</v>
      </c>
      <c r="G13" s="25">
        <f>IF(F13=I7,I13*D13)+IF(F13=J7,J13*D13)+IF(F13=K7,K13*D13)+IF(F13=L7,L13*D13)+IF(F13=M5,M13*D13)</f>
        <v>3</v>
      </c>
      <c r="I13" s="49">
        <v>1</v>
      </c>
      <c r="J13" s="49">
        <v>0.75</v>
      </c>
      <c r="K13" s="49">
        <v>0.5</v>
      </c>
      <c r="L13" s="49">
        <v>0.25</v>
      </c>
      <c r="M13" s="49">
        <v>0</v>
      </c>
      <c r="N13" s="49">
        <f>IF(F13=I7,N7)+IF(F13=J7,N7)+IF(F13=K7,N7)+IF(F13=L7,N7)+IF(F13=M7,N7)+IF(F13=O7,O7)</f>
        <v>1</v>
      </c>
      <c r="Q13" s="49">
        <f t="shared" si="0"/>
        <v>3</v>
      </c>
    </row>
    <row r="14" spans="3:17" ht="150.75" thickBot="1" x14ac:dyDescent="0.3">
      <c r="C14" s="8" t="s">
        <v>76</v>
      </c>
      <c r="D14" s="38">
        <v>3</v>
      </c>
      <c r="E14" s="43" t="s">
        <v>91</v>
      </c>
      <c r="F14" s="44" t="s">
        <v>78</v>
      </c>
      <c r="G14" s="25">
        <f>IF(F14=I7,I14*D14)+IF(F14=J7,J14*D14)+IF(F14=K7,K14*D14)+IF(F14=L7,L14*D14)</f>
        <v>3</v>
      </c>
      <c r="I14" s="49">
        <v>1</v>
      </c>
      <c r="J14" s="49">
        <v>0.75</v>
      </c>
      <c r="K14" s="49">
        <v>0.5</v>
      </c>
      <c r="L14" s="49">
        <v>0</v>
      </c>
      <c r="N14" s="49">
        <f>IF(F14=I7,N7)+IF(F14=J7,N7)+IF(F14=K7,N7)+IF(F14=L7,N7)+IF(F14=O7,O7)</f>
        <v>1</v>
      </c>
      <c r="Q14" s="49">
        <f t="shared" si="0"/>
        <v>3</v>
      </c>
    </row>
    <row r="15" spans="3:17" ht="75.75" thickBot="1" x14ac:dyDescent="0.3">
      <c r="C15" s="8" t="s">
        <v>77</v>
      </c>
      <c r="D15" s="38">
        <v>3</v>
      </c>
      <c r="E15" s="43" t="s">
        <v>92</v>
      </c>
      <c r="F15" s="45" t="s">
        <v>78</v>
      </c>
      <c r="G15" s="25">
        <f>IF(F15=I7,I15*D15)+IF(F15=J7,J15*D15)</f>
        <v>3</v>
      </c>
      <c r="I15" s="49">
        <v>1</v>
      </c>
      <c r="J15" s="49">
        <v>0</v>
      </c>
      <c r="N15" s="49">
        <f>IF(F15=I7,N7)+IF(F15=J7,N7)+IF(F15=K7,N7)+IF(F15=L7,N7)+IF(F15=O7,O7)</f>
        <v>1</v>
      </c>
      <c r="Q15" s="49">
        <f t="shared" si="0"/>
        <v>3</v>
      </c>
    </row>
    <row r="17" spans="3:6" x14ac:dyDescent="0.25">
      <c r="C17" s="83" t="s">
        <v>69</v>
      </c>
      <c r="D17" s="84"/>
      <c r="E17" s="85"/>
      <c r="F17" s="67">
        <f>D8+D9+D10+D11+D12+D13+D14+D15</f>
        <v>21</v>
      </c>
    </row>
    <row r="18" spans="3:6" x14ac:dyDescent="0.25">
      <c r="C18" s="86" t="s">
        <v>148</v>
      </c>
      <c r="D18" s="87"/>
      <c r="E18" s="88"/>
      <c r="F18" s="34">
        <f>Q15+Q14+Q13+Q12+Q11+Q10+Q9+Q8</f>
        <v>21</v>
      </c>
    </row>
    <row r="19" spans="3:6" x14ac:dyDescent="0.25">
      <c r="C19" s="81" t="s">
        <v>51</v>
      </c>
      <c r="D19" s="80"/>
      <c r="E19" s="80"/>
      <c r="F19" s="34">
        <f>G8+G9+G10+G11+G12+G13+G14+G15</f>
        <v>19.5</v>
      </c>
    </row>
    <row r="20" spans="3:6" ht="15.75" thickBot="1" x14ac:dyDescent="0.3">
      <c r="C20" s="81" t="s">
        <v>52</v>
      </c>
      <c r="D20" s="80"/>
      <c r="E20" s="80"/>
      <c r="F20" s="35">
        <f>F19/F18</f>
        <v>0.9285714285714286</v>
      </c>
    </row>
  </sheetData>
  <mergeCells count="8">
    <mergeCell ref="D2:H2"/>
    <mergeCell ref="C17:E17"/>
    <mergeCell ref="C18:E18"/>
    <mergeCell ref="C19:E19"/>
    <mergeCell ref="C20:E20"/>
    <mergeCell ref="D3:G3"/>
    <mergeCell ref="D4:G4"/>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24"/>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28515625" style="2" bestFit="1" customWidth="1"/>
    <col min="9" max="24" width="9.140625" style="49"/>
  </cols>
  <sheetData>
    <row r="2" spans="3:17" ht="16.5" customHeight="1" x14ac:dyDescent="0.35">
      <c r="D2" s="78" t="s">
        <v>153</v>
      </c>
      <c r="E2" s="79"/>
      <c r="F2" s="79"/>
      <c r="G2" s="79"/>
      <c r="H2" s="79"/>
    </row>
    <row r="3" spans="3:17" ht="15" customHeight="1" x14ac:dyDescent="0.25">
      <c r="D3" s="82" t="s">
        <v>152</v>
      </c>
      <c r="E3" s="79"/>
      <c r="F3" s="79"/>
      <c r="G3" s="79"/>
      <c r="H3" s="16"/>
    </row>
    <row r="4" spans="3:17" ht="38.25" customHeight="1" x14ac:dyDescent="0.25">
      <c r="D4" s="82" t="s">
        <v>150</v>
      </c>
      <c r="E4" s="79"/>
      <c r="F4" s="79"/>
      <c r="G4" s="79"/>
      <c r="H4" s="16"/>
    </row>
    <row r="5" spans="3:17" ht="15" customHeight="1" x14ac:dyDescent="0.25">
      <c r="D5" s="82" t="s">
        <v>151</v>
      </c>
      <c r="E5" s="79"/>
      <c r="F5" s="79"/>
      <c r="G5" s="79"/>
      <c r="H5" s="77"/>
    </row>
    <row r="7" spans="3:17" ht="45.75" thickBot="1" x14ac:dyDescent="0.3">
      <c r="C7" s="10" t="s">
        <v>0</v>
      </c>
      <c r="D7" s="10" t="s">
        <v>1</v>
      </c>
      <c r="E7" s="6" t="s">
        <v>2</v>
      </c>
      <c r="F7" s="10" t="s">
        <v>29</v>
      </c>
      <c r="G7" s="10" t="s">
        <v>3</v>
      </c>
      <c r="I7" s="47" t="s">
        <v>78</v>
      </c>
      <c r="J7" s="48" t="s">
        <v>79</v>
      </c>
      <c r="K7" s="48" t="s">
        <v>80</v>
      </c>
      <c r="L7" s="48" t="s">
        <v>81</v>
      </c>
      <c r="M7" s="48" t="s">
        <v>142</v>
      </c>
      <c r="N7" s="49">
        <v>1</v>
      </c>
      <c r="O7" s="49">
        <v>0</v>
      </c>
    </row>
    <row r="8" spans="3:17" ht="102" customHeight="1" x14ac:dyDescent="0.25">
      <c r="C8" s="3">
        <v>2.1</v>
      </c>
      <c r="D8" s="3">
        <v>3</v>
      </c>
      <c r="E8" s="60" t="s">
        <v>93</v>
      </c>
      <c r="F8" s="62" t="s">
        <v>78</v>
      </c>
      <c r="G8" s="25">
        <f>IF(F8=I7,I8*D8)+IF(F8=J7,J8*D8)+IF(F8=K7,K8*D8)</f>
        <v>3</v>
      </c>
      <c r="H8" s="11"/>
      <c r="I8" s="49">
        <v>1</v>
      </c>
      <c r="J8" s="49">
        <v>0.25</v>
      </c>
      <c r="K8" s="49">
        <v>0</v>
      </c>
      <c r="N8" s="49">
        <f>IF(F8=I7,N7)+IF(F8=J7,N7)+IF(F8=K7,N7)+IF(F8=L7,N7)+IF(F8=O7,O7)</f>
        <v>1</v>
      </c>
      <c r="Q8" s="49">
        <f t="shared" ref="Q8:Q19" si="0">D8*N8</f>
        <v>3</v>
      </c>
    </row>
    <row r="9" spans="3:17" ht="84.75" customHeight="1" x14ac:dyDescent="0.25">
      <c r="C9" s="3">
        <v>2.2000000000000002</v>
      </c>
      <c r="D9" s="3">
        <v>3</v>
      </c>
      <c r="E9" s="60" t="s">
        <v>94</v>
      </c>
      <c r="F9" s="61" t="s">
        <v>78</v>
      </c>
      <c r="G9" s="25">
        <f>IF(F9=I7,I9*D9)+IF(F9=J7,J9*D9)+IF(F9=K7,K9*D9)</f>
        <v>3</v>
      </c>
      <c r="H9" s="11"/>
      <c r="I9" s="49">
        <v>1</v>
      </c>
      <c r="J9" s="49">
        <v>0.75</v>
      </c>
      <c r="K9" s="49">
        <v>0</v>
      </c>
      <c r="N9" s="49">
        <f>IF(F9=I7,N7)+IF(F9=J7,N7)+IF(F9=K7,N7)+IF(F9=L7,N7)+IF(F9=O7,O7)</f>
        <v>1</v>
      </c>
      <c r="Q9" s="49">
        <f t="shared" si="0"/>
        <v>3</v>
      </c>
    </row>
    <row r="10" spans="3:17" ht="120" customHeight="1" x14ac:dyDescent="0.25">
      <c r="C10" s="3">
        <v>2.2999999999999998</v>
      </c>
      <c r="D10" s="3">
        <v>3</v>
      </c>
      <c r="E10" s="43" t="s">
        <v>95</v>
      </c>
      <c r="F10" s="44" t="s">
        <v>78</v>
      </c>
      <c r="G10" s="25">
        <f>IF(F10=I7,I10*D10)+IF(F10=J7,J10*D10)+IF(F10=K7,K10*D10)</f>
        <v>3</v>
      </c>
      <c r="H10" s="11"/>
      <c r="I10" s="49">
        <v>1</v>
      </c>
      <c r="J10" s="49">
        <v>0.75</v>
      </c>
      <c r="K10" s="49">
        <v>0</v>
      </c>
      <c r="N10" s="49">
        <f>IF(F10=I7,N7)+IF(F10=J7,N7)+IF(F10=K7,N7)+IF(F10=L7,N7)+IF(F10=O7,O7)</f>
        <v>1</v>
      </c>
      <c r="Q10" s="49">
        <f t="shared" si="0"/>
        <v>3</v>
      </c>
    </row>
    <row r="11" spans="3:17" ht="102.75" customHeight="1" x14ac:dyDescent="0.25">
      <c r="C11" s="3">
        <v>2.4</v>
      </c>
      <c r="D11" s="3">
        <v>3</v>
      </c>
      <c r="E11" s="43" t="s">
        <v>96</v>
      </c>
      <c r="F11" s="44" t="s">
        <v>80</v>
      </c>
      <c r="G11" s="25">
        <f>IF(F11=I7,I11*D11)+IF(F11=J7,J11*D11)+IF(F11=K7,K11*D11)</f>
        <v>0</v>
      </c>
      <c r="H11" s="11"/>
      <c r="I11" s="49">
        <v>1</v>
      </c>
      <c r="J11" s="49">
        <v>0.75</v>
      </c>
      <c r="K11" s="49">
        <v>0</v>
      </c>
      <c r="N11" s="49">
        <f>IF(F11=I7,N7)+IF(F11=J7,N7)+IF(F11=K7,N7)+IF(F11=L7,N7)+IF(F11=O7,O7)</f>
        <v>1</v>
      </c>
      <c r="Q11" s="49">
        <f t="shared" si="0"/>
        <v>3</v>
      </c>
    </row>
    <row r="12" spans="3:17" ht="300" x14ac:dyDescent="0.25">
      <c r="C12" s="41">
        <v>2.5</v>
      </c>
      <c r="D12" s="3">
        <v>2</v>
      </c>
      <c r="E12" s="43" t="s">
        <v>97</v>
      </c>
      <c r="F12" s="44" t="s">
        <v>142</v>
      </c>
      <c r="G12" s="25">
        <f>IF(F12=I7,I12*D12)+IF(F12=J7,J12*D12)+IF(F12=K7,K12*D12)+IF(F12=L7,L12*D12)+IF(F12=M7,M12*D12)</f>
        <v>0</v>
      </c>
      <c r="H12" s="11"/>
      <c r="I12" s="49">
        <v>1</v>
      </c>
      <c r="J12" s="49">
        <v>0.75</v>
      </c>
      <c r="K12" s="49">
        <v>0.5</v>
      </c>
      <c r="L12" s="49">
        <v>0.25</v>
      </c>
      <c r="M12" s="49">
        <v>0</v>
      </c>
      <c r="N12" s="49">
        <f>IF(F12=I7,N7)+IF(F12=J7,N7)+IF(F12=K7,N7)+IF(F12=L7,N7)+IF(F12=M7,N7)+IF(F12=O7,O7)</f>
        <v>1</v>
      </c>
      <c r="Q12" s="49">
        <f t="shared" si="0"/>
        <v>2</v>
      </c>
    </row>
    <row r="13" spans="3:17" ht="125.25" customHeight="1" x14ac:dyDescent="0.25">
      <c r="C13" s="41">
        <v>2.6</v>
      </c>
      <c r="D13" s="3">
        <v>3</v>
      </c>
      <c r="E13" s="43" t="s">
        <v>98</v>
      </c>
      <c r="F13" s="44" t="s">
        <v>80</v>
      </c>
      <c r="G13" s="25">
        <f>IF(F13=I7,I13*D13)+IF(F13=J7,J13*D13)+IF(F13=K7,K13*D13)</f>
        <v>0</v>
      </c>
      <c r="H13" s="11"/>
      <c r="I13" s="49">
        <v>1</v>
      </c>
      <c r="J13" s="49">
        <v>0.75</v>
      </c>
      <c r="K13" s="49">
        <v>0</v>
      </c>
      <c r="N13" s="49">
        <f>IF(F13=I7,N7)+IF(F13=J7,N7)+IF(F13=K7,N7)+IF(F13=L7,N7)+IF(F13=O7,O7)</f>
        <v>1</v>
      </c>
      <c r="Q13" s="49">
        <f t="shared" si="0"/>
        <v>3</v>
      </c>
    </row>
    <row r="14" spans="3:17" ht="110.25" customHeight="1" x14ac:dyDescent="0.25">
      <c r="C14" s="3">
        <v>2.7</v>
      </c>
      <c r="D14" s="3">
        <v>3</v>
      </c>
      <c r="E14" s="43" t="s">
        <v>99</v>
      </c>
      <c r="F14" s="44" t="s">
        <v>142</v>
      </c>
      <c r="G14" s="25">
        <f>IF(F14=I7,I14*D14)+IF(F14=J7,J14*D14)+IF(F14=K7,K14*D14)+IF(F14=L7,L14*D14)+IF(F14=M7,M14*D14)</f>
        <v>0</v>
      </c>
      <c r="H14" s="11"/>
      <c r="I14" s="49">
        <v>1</v>
      </c>
      <c r="J14" s="49">
        <v>0.75</v>
      </c>
      <c r="K14" s="49">
        <v>0.5</v>
      </c>
      <c r="L14" s="49">
        <v>0.25</v>
      </c>
      <c r="N14" s="49">
        <f>IF(F14=I7,N7)+IF(F14=J7,N7)+IF(F14=K7,N7)+IF(F14=L7,N7)+IF(F14=M7,N7)+IF(F14=O7,O7)</f>
        <v>1</v>
      </c>
      <c r="Q14" s="49">
        <f t="shared" si="0"/>
        <v>3</v>
      </c>
    </row>
    <row r="15" spans="3:17" ht="141" customHeight="1" x14ac:dyDescent="0.25">
      <c r="C15" s="3">
        <v>2.8</v>
      </c>
      <c r="D15" s="3">
        <v>3</v>
      </c>
      <c r="E15" s="43" t="s">
        <v>100</v>
      </c>
      <c r="F15" s="44" t="s">
        <v>79</v>
      </c>
      <c r="G15" s="25">
        <f>IF(F15=I7,I15*D15)+IF(F15=J7,J15*D15)+IF(F15=K7,K15*D15)</f>
        <v>2.25</v>
      </c>
      <c r="H15" s="11"/>
      <c r="I15" s="49">
        <v>1</v>
      </c>
      <c r="J15" s="49">
        <v>0.75</v>
      </c>
      <c r="K15" s="49">
        <v>0</v>
      </c>
      <c r="N15" s="49">
        <f>IF(F15=I7,N7)+IF(F15=J7,N7)+IF(F15=K7,N7)+IF(F15=L7,N7)+IF(F15=M7,N7)+IF(F15=O7,O7)</f>
        <v>1</v>
      </c>
      <c r="Q15" s="49">
        <f t="shared" si="0"/>
        <v>3</v>
      </c>
    </row>
    <row r="16" spans="3:17" ht="60" x14ac:dyDescent="0.25">
      <c r="C16" s="3">
        <v>2.9</v>
      </c>
      <c r="D16" s="3">
        <v>3</v>
      </c>
      <c r="E16" s="43" t="s">
        <v>101</v>
      </c>
      <c r="F16" s="44" t="s">
        <v>79</v>
      </c>
      <c r="G16" s="25">
        <f>IF(F16=I7,I16*D16)+IF(F16=J7,J16*D16)</f>
        <v>0</v>
      </c>
      <c r="H16" s="11"/>
      <c r="I16" s="49">
        <v>1</v>
      </c>
      <c r="J16" s="49">
        <v>0</v>
      </c>
      <c r="N16" s="49">
        <f>IF(F16=I7,N7)+IF(F16=J7,N7)+IF(F16=K7,N7)+IF(F16=L7,N7)+IF(F16=O7,O7)</f>
        <v>1</v>
      </c>
      <c r="Q16" s="49">
        <f t="shared" si="0"/>
        <v>3</v>
      </c>
    </row>
    <row r="17" spans="3:17" ht="123" customHeight="1" x14ac:dyDescent="0.25">
      <c r="C17" s="70" t="s">
        <v>149</v>
      </c>
      <c r="D17" s="3">
        <v>3</v>
      </c>
      <c r="E17" s="43" t="s">
        <v>102</v>
      </c>
      <c r="F17" s="44" t="s">
        <v>81</v>
      </c>
      <c r="G17" s="25">
        <f>IF(F17=I7,I17*D17)+IF(F17=J7,J17*D17)+IF(F17=K7,K17*D17)+IF(F17=L7,L17*D17)</f>
        <v>0</v>
      </c>
      <c r="H17" s="11"/>
      <c r="I17" s="49">
        <v>1</v>
      </c>
      <c r="J17" s="49">
        <v>0.75</v>
      </c>
      <c r="K17" s="49">
        <v>0.5</v>
      </c>
      <c r="L17" s="49">
        <v>0</v>
      </c>
      <c r="N17" s="49">
        <f>IF(F17=I7,N7)+IF(F17=J7,N7)+IF(F17=K7,N7)+IF(F17=L7,N7)+IF(F17=O7,O7)</f>
        <v>1</v>
      </c>
      <c r="Q17" s="49">
        <f t="shared" si="0"/>
        <v>3</v>
      </c>
    </row>
    <row r="18" spans="3:17" ht="247.5" customHeight="1" x14ac:dyDescent="0.25">
      <c r="C18" s="3">
        <v>2.11</v>
      </c>
      <c r="D18" s="3">
        <v>3</v>
      </c>
      <c r="E18" s="43" t="s">
        <v>103</v>
      </c>
      <c r="F18" s="44" t="s">
        <v>80</v>
      </c>
      <c r="G18" s="25">
        <f>IF(F18=I7,I18*D18)+IF(F18=J7,J18*D18)+IF(F18=K7,K18*D18)+IF(F18=L7,L18*D18)</f>
        <v>0.75</v>
      </c>
      <c r="H18" s="11"/>
      <c r="I18" s="49">
        <v>1</v>
      </c>
      <c r="J18" s="49">
        <v>0.75</v>
      </c>
      <c r="K18" s="49">
        <v>0.25</v>
      </c>
      <c r="L18" s="49">
        <v>0</v>
      </c>
      <c r="N18" s="49">
        <f>IF(F18=I7,N7)+IF(F18=J7,N7)+IF(F18=K7,N7)+IF(F18=L7,N7)+IF(F18=O7,O7)</f>
        <v>1</v>
      </c>
      <c r="Q18" s="49">
        <f t="shared" si="0"/>
        <v>3</v>
      </c>
    </row>
    <row r="19" spans="3:17" ht="255.75" customHeight="1" thickBot="1" x14ac:dyDescent="0.3">
      <c r="C19" s="3">
        <v>2.12</v>
      </c>
      <c r="D19" s="3">
        <v>3</v>
      </c>
      <c r="E19" s="43" t="s">
        <v>104</v>
      </c>
      <c r="F19" s="45" t="s">
        <v>80</v>
      </c>
      <c r="G19" s="72">
        <f>IF(F19=I7,I19*D19)+IF(F19=J7,J19*D19)+IF(F19=K7,K19*D19)+IF(F19=L7,L19*D19)</f>
        <v>0.75</v>
      </c>
      <c r="H19" s="11"/>
      <c r="I19" s="49">
        <v>1</v>
      </c>
      <c r="J19" s="49">
        <v>0.5</v>
      </c>
      <c r="K19" s="49">
        <v>0.25</v>
      </c>
      <c r="L19" s="49">
        <v>0</v>
      </c>
      <c r="N19" s="49">
        <f>IF(F19=I7,N7)+IF(F19=J7,N7)+IF(F19=K7,N7)+IF(F19=L7,N7)+IF(F19=O7,O7)</f>
        <v>1</v>
      </c>
      <c r="Q19" s="49">
        <f t="shared" si="0"/>
        <v>3</v>
      </c>
    </row>
    <row r="20" spans="3:17" x14ac:dyDescent="0.25">
      <c r="G20" s="57"/>
    </row>
    <row r="21" spans="3:17" ht="15" customHeight="1" x14ac:dyDescent="0.25">
      <c r="C21" s="80" t="s">
        <v>69</v>
      </c>
      <c r="D21" s="80"/>
      <c r="E21" s="80"/>
      <c r="F21" s="67">
        <f>D8+D9+D10+D11+D12+D13+D14+D15+D16+D17+D18+D19</f>
        <v>35</v>
      </c>
    </row>
    <row r="22" spans="3:17" x14ac:dyDescent="0.25">
      <c r="C22" s="81" t="s">
        <v>148</v>
      </c>
      <c r="D22" s="81"/>
      <c r="E22" s="81"/>
      <c r="F22" s="58">
        <f>Q19+Q18+Q17+Q16+Q15+Q14+Q13+Q12+Q11+Q10+Q9+Q8</f>
        <v>35</v>
      </c>
    </row>
    <row r="23" spans="3:17" ht="15" customHeight="1" x14ac:dyDescent="0.25">
      <c r="C23" s="81" t="s">
        <v>51</v>
      </c>
      <c r="D23" s="80"/>
      <c r="E23" s="80"/>
      <c r="F23" s="58">
        <f>G8+G9+G10+G11+G12+G13+G14+G15+G16+G17+G18+G19</f>
        <v>12.75</v>
      </c>
    </row>
    <row r="24" spans="3:17" x14ac:dyDescent="0.25">
      <c r="C24" s="81" t="s">
        <v>52</v>
      </c>
      <c r="D24" s="80"/>
      <c r="E24" s="80"/>
      <c r="F24" s="59">
        <f>F23/F22</f>
        <v>0.36428571428571427</v>
      </c>
    </row>
  </sheetData>
  <mergeCells count="8">
    <mergeCell ref="D2:H2"/>
    <mergeCell ref="C21:E21"/>
    <mergeCell ref="C22:E22"/>
    <mergeCell ref="C23:E23"/>
    <mergeCell ref="C24:E24"/>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49"/>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9" max="20" width="9.140625" style="49"/>
    <col min="21" max="26" width="9.140625" style="68"/>
  </cols>
  <sheetData>
    <row r="2" spans="3:17" ht="16.5" customHeight="1" x14ac:dyDescent="0.35">
      <c r="D2" s="78" t="s">
        <v>153</v>
      </c>
      <c r="E2" s="79"/>
      <c r="F2" s="79"/>
      <c r="G2" s="79"/>
      <c r="H2" s="79"/>
    </row>
    <row r="3" spans="3:17" ht="15" customHeight="1" x14ac:dyDescent="0.25">
      <c r="D3" s="82" t="s">
        <v>152</v>
      </c>
      <c r="E3" s="79"/>
      <c r="F3" s="79"/>
      <c r="G3" s="79"/>
      <c r="H3" s="16"/>
    </row>
    <row r="4" spans="3:17" ht="36.75" customHeight="1" x14ac:dyDescent="0.25">
      <c r="D4" s="82" t="s">
        <v>150</v>
      </c>
      <c r="E4" s="79"/>
      <c r="F4" s="79"/>
      <c r="G4" s="79"/>
      <c r="H4" s="16"/>
    </row>
    <row r="5" spans="3:17" ht="15" customHeight="1" x14ac:dyDescent="0.25">
      <c r="D5" s="82" t="s">
        <v>151</v>
      </c>
      <c r="E5" s="79"/>
      <c r="F5" s="79"/>
      <c r="G5" s="79"/>
      <c r="H5" s="77"/>
    </row>
    <row r="7" spans="3:17" ht="45.75" thickBot="1" x14ac:dyDescent="0.3">
      <c r="C7" s="69" t="s">
        <v>0</v>
      </c>
      <c r="D7" s="69" t="s">
        <v>1</v>
      </c>
      <c r="E7" s="69" t="s">
        <v>2</v>
      </c>
      <c r="F7" s="10" t="s">
        <v>29</v>
      </c>
      <c r="G7" s="69" t="s">
        <v>3</v>
      </c>
      <c r="I7" s="47" t="s">
        <v>78</v>
      </c>
      <c r="J7" s="48" t="s">
        <v>79</v>
      </c>
      <c r="K7" s="48" t="s">
        <v>80</v>
      </c>
      <c r="L7" s="48" t="s">
        <v>81</v>
      </c>
      <c r="M7" s="48" t="s">
        <v>142</v>
      </c>
      <c r="N7" s="49">
        <v>1</v>
      </c>
      <c r="O7" s="49">
        <v>0</v>
      </c>
    </row>
    <row r="8" spans="3:17" ht="120" x14ac:dyDescent="0.25">
      <c r="C8" s="41">
        <v>3.1</v>
      </c>
      <c r="D8" s="36">
        <v>2</v>
      </c>
      <c r="E8" s="51" t="s">
        <v>105</v>
      </c>
      <c r="F8" s="62" t="s">
        <v>78</v>
      </c>
      <c r="G8" s="25">
        <f>IF(F8=I7,I8*D8)+IF(F8=J7,J8*D8)</f>
        <v>2</v>
      </c>
      <c r="I8" s="49">
        <v>1</v>
      </c>
      <c r="J8" s="49">
        <v>0</v>
      </c>
      <c r="N8" s="49">
        <f>IF(F8=I7,N7)+IF(F8=J7,N7)+IF(F8=K7,N7)+IF(F8=L7,N7)+IF(F8=O7,O7)</f>
        <v>1</v>
      </c>
      <c r="Q8" s="49">
        <f t="shared" ref="Q8:Q44" si="0">N8*D8</f>
        <v>2</v>
      </c>
    </row>
    <row r="9" spans="3:17" ht="60" x14ac:dyDescent="0.25">
      <c r="C9" s="36">
        <v>3.2</v>
      </c>
      <c r="D9" s="36">
        <v>4</v>
      </c>
      <c r="E9" s="42" t="s">
        <v>106</v>
      </c>
      <c r="F9" s="61" t="s">
        <v>78</v>
      </c>
      <c r="G9" s="25">
        <f>IF(F9=I7,I9*D9)+IF(F9=J7,J9*D9)</f>
        <v>4</v>
      </c>
      <c r="I9" s="49">
        <v>1</v>
      </c>
      <c r="J9" s="49">
        <v>0</v>
      </c>
      <c r="N9" s="49">
        <f>IF(F9=I7,N7)+IF(F9=J7,N7)+IF(F9=K7,N7)+IF(F9=L7,N7)+IF(F9=M7,N7)+IF(F9=O7,O7)</f>
        <v>1</v>
      </c>
      <c r="Q9" s="49">
        <f t="shared" si="0"/>
        <v>4</v>
      </c>
    </row>
    <row r="10" spans="3:17" ht="105" x14ac:dyDescent="0.25">
      <c r="C10" s="36">
        <v>3.3</v>
      </c>
      <c r="D10" s="36">
        <v>2</v>
      </c>
      <c r="E10" s="52" t="s">
        <v>107</v>
      </c>
      <c r="F10" s="44" t="s">
        <v>78</v>
      </c>
      <c r="G10" s="25">
        <f>IF(F10=I7,I10*D10)+IF(F10=J7,J10*D10)+IF(F10=K7,K10*D10)</f>
        <v>2</v>
      </c>
      <c r="I10" s="49">
        <v>1</v>
      </c>
      <c r="J10" s="49">
        <v>0.25</v>
      </c>
      <c r="K10" s="49">
        <v>0</v>
      </c>
      <c r="N10" s="49">
        <f>IF(F10=I7,N7)+IF(F10=J7,N7)+IF(F10=K7,N7)+IF(F10=L7,N7)+IF(F10=O7,O7)</f>
        <v>1</v>
      </c>
      <c r="Q10" s="49">
        <f t="shared" si="0"/>
        <v>2</v>
      </c>
    </row>
    <row r="11" spans="3:17" ht="105" x14ac:dyDescent="0.25">
      <c r="C11" s="3">
        <v>3.4</v>
      </c>
      <c r="D11" s="3">
        <v>4</v>
      </c>
      <c r="E11" s="43" t="s">
        <v>108</v>
      </c>
      <c r="F11" s="44" t="s">
        <v>78</v>
      </c>
      <c r="G11" s="25">
        <f>IF(F11=I7,I11*D11)+IF(F11=J7,J11*D11)+IF(F11=K7,K11*D11)+IF(F11=L7,L11*D11)</f>
        <v>4</v>
      </c>
      <c r="I11" s="49">
        <v>1</v>
      </c>
      <c r="J11" s="49">
        <v>0.75</v>
      </c>
      <c r="K11" s="49">
        <v>0.5</v>
      </c>
      <c r="L11" s="49">
        <v>0.25</v>
      </c>
      <c r="N11" s="49">
        <f>IF(F11=I7,N7)+IF(F11=J7,N7)+IF(F11=K7,N7)+IF(F11=L7,N7)+IF(F11=O7,O7)</f>
        <v>1</v>
      </c>
      <c r="Q11" s="49">
        <f t="shared" si="0"/>
        <v>4</v>
      </c>
    </row>
    <row r="12" spans="3:17" ht="75" x14ac:dyDescent="0.25">
      <c r="C12" s="3">
        <v>3.5</v>
      </c>
      <c r="D12" s="3">
        <v>3</v>
      </c>
      <c r="E12" s="43" t="s">
        <v>109</v>
      </c>
      <c r="F12" s="44" t="s">
        <v>79</v>
      </c>
      <c r="G12" s="25">
        <f>IF(F12=I7,I12*D12)+IF(F12=J7,J12*D12)+IF(F12=K7,K12*D12)+IF(F12=L7,L12*D12)</f>
        <v>2.25</v>
      </c>
      <c r="I12" s="49">
        <v>1</v>
      </c>
      <c r="J12" s="49">
        <v>0.75</v>
      </c>
      <c r="K12" s="49">
        <v>0.5</v>
      </c>
      <c r="L12" s="49">
        <v>0.25</v>
      </c>
      <c r="N12" s="49">
        <f>IF(F12=I7,N7)+IF(F12=J7,N7)+IF(F12=K7,N7)+IF(F12=L7,N7)+IF(F12=O7,O7)</f>
        <v>1</v>
      </c>
      <c r="Q12" s="49">
        <f t="shared" si="0"/>
        <v>3</v>
      </c>
    </row>
    <row r="13" spans="3:17" ht="75" x14ac:dyDescent="0.25">
      <c r="C13" s="3">
        <v>3.6</v>
      </c>
      <c r="D13" s="3">
        <v>3</v>
      </c>
      <c r="E13" s="43" t="s">
        <v>110</v>
      </c>
      <c r="F13" s="63" t="s">
        <v>79</v>
      </c>
      <c r="G13" s="25">
        <f>IF(F13=I7,I13*D13)+IF(F13=J7,J13*D13)+IF(F13=K7,K13*D13)</f>
        <v>2.25</v>
      </c>
      <c r="I13" s="49">
        <v>1</v>
      </c>
      <c r="J13" s="49">
        <v>0.75</v>
      </c>
      <c r="K13" s="49">
        <v>0.5</v>
      </c>
      <c r="N13" s="49">
        <f>IF(F13=I7,N7)+IF(F13=J7,N7)+IF(F13=K7,N7)+IF(F13=L7,N7)+IF(F13=M7,N7)+IF(F13=O7,O7)</f>
        <v>1</v>
      </c>
      <c r="Q13" s="49">
        <f t="shared" si="0"/>
        <v>3</v>
      </c>
    </row>
    <row r="14" spans="3:17" ht="75" x14ac:dyDescent="0.25">
      <c r="C14" s="3">
        <v>3.7</v>
      </c>
      <c r="D14" s="3">
        <v>4</v>
      </c>
      <c r="E14" s="52" t="s">
        <v>111</v>
      </c>
      <c r="F14" s="63" t="s">
        <v>80</v>
      </c>
      <c r="G14" s="25">
        <f>IF(F14=I7,I14*D14)+IF(F14=J7,J14*D14)+IF(F14=K7,K14*D14)</f>
        <v>0</v>
      </c>
      <c r="I14" s="49">
        <v>1</v>
      </c>
      <c r="J14" s="49">
        <v>0.5</v>
      </c>
      <c r="K14" s="49">
        <v>0</v>
      </c>
      <c r="N14" s="49">
        <f>IF(F14=I7,N7)+IF(F14=J7,N7)+IF(F14=K7,N7)+IF(F14=L7,N7)+IF(F14=M7,N7)+IF(F14=O7,O7)</f>
        <v>1</v>
      </c>
      <c r="Q14" s="49">
        <f t="shared" si="0"/>
        <v>4</v>
      </c>
    </row>
    <row r="15" spans="3:17" ht="60" x14ac:dyDescent="0.25">
      <c r="C15" s="3">
        <v>3.8</v>
      </c>
      <c r="D15" s="3">
        <v>3</v>
      </c>
      <c r="E15" s="43" t="s">
        <v>112</v>
      </c>
      <c r="F15" s="63" t="s">
        <v>78</v>
      </c>
      <c r="G15" s="25">
        <f>IF(F15=I7,I15*D15)+IF(F15=J7,J15*D15)</f>
        <v>3</v>
      </c>
      <c r="I15" s="49">
        <v>1</v>
      </c>
      <c r="J15" s="49">
        <v>0</v>
      </c>
      <c r="N15" s="49">
        <f>IF(F15=I7,N7)+IF(F15=J7,N7)+IF(F15=K7,N7)+IF(F15=L7,N7)+IF(F15=O7,O7)</f>
        <v>1</v>
      </c>
      <c r="Q15" s="49">
        <f t="shared" si="0"/>
        <v>3</v>
      </c>
    </row>
    <row r="16" spans="3:17" ht="105" x14ac:dyDescent="0.25">
      <c r="C16" s="3">
        <v>3.9</v>
      </c>
      <c r="D16" s="3">
        <v>3</v>
      </c>
      <c r="E16" s="43" t="s">
        <v>113</v>
      </c>
      <c r="F16" s="63" t="s">
        <v>78</v>
      </c>
      <c r="G16" s="25">
        <f>IF(F16=I7,I16*D16)+IF(F16=J7,J16*D16)</f>
        <v>3</v>
      </c>
      <c r="I16" s="49">
        <v>1</v>
      </c>
      <c r="J16" s="49">
        <v>0</v>
      </c>
      <c r="N16" s="49">
        <f>IF(F16=I7,N7)+IF(F16=J7,N7)+IF(F16=K7,N7)+IF(F16=L7,N7)+IF(F16=O7,O7)</f>
        <v>1</v>
      </c>
      <c r="Q16" s="49">
        <f t="shared" si="0"/>
        <v>3</v>
      </c>
    </row>
    <row r="17" spans="3:17" ht="75" x14ac:dyDescent="0.25">
      <c r="C17" s="70" t="s">
        <v>83</v>
      </c>
      <c r="D17" s="3">
        <v>3</v>
      </c>
      <c r="E17" s="43" t="s">
        <v>114</v>
      </c>
      <c r="F17" s="63" t="s">
        <v>78</v>
      </c>
      <c r="G17" s="25">
        <f>IF(F17=I7,I17*D17)+IF(F17=J7,J17*D17)</f>
        <v>3</v>
      </c>
      <c r="I17" s="49">
        <v>1</v>
      </c>
      <c r="J17" s="49">
        <v>0</v>
      </c>
      <c r="N17" s="49">
        <f>IF(F17=I7,N7)+IF(F17=J7,N7)+IF(F17=K7,N7)+IF(F17=L7,N7)+IF(F17=O7,O7)</f>
        <v>1</v>
      </c>
      <c r="Q17" s="49">
        <f t="shared" si="0"/>
        <v>3</v>
      </c>
    </row>
    <row r="18" spans="3:17" ht="90" x14ac:dyDescent="0.25">
      <c r="C18" s="3">
        <v>3.11</v>
      </c>
      <c r="D18" s="3">
        <v>4</v>
      </c>
      <c r="E18" s="43" t="s">
        <v>115</v>
      </c>
      <c r="F18" s="63" t="s">
        <v>78</v>
      </c>
      <c r="G18" s="25">
        <f>IF(F18=I7,I18*D18)+IF(F18=J7,J18*D18)+IF(F18=K7,K18*D18)</f>
        <v>4</v>
      </c>
      <c r="I18" s="49">
        <v>1</v>
      </c>
      <c r="J18" s="49">
        <v>0.5</v>
      </c>
      <c r="K18" s="49">
        <v>0.25</v>
      </c>
      <c r="N18" s="49">
        <f>IF(F18=I7,N7)+IF(F18=J7,N7)+IF(F18=K7,N7)+IF(F18=L7,N7)+IF(F18=O7,O7)</f>
        <v>1</v>
      </c>
      <c r="Q18" s="49">
        <f t="shared" si="0"/>
        <v>4</v>
      </c>
    </row>
    <row r="19" spans="3:17" ht="180" x14ac:dyDescent="0.25">
      <c r="C19" s="3">
        <v>3.12</v>
      </c>
      <c r="D19" s="3">
        <v>4</v>
      </c>
      <c r="E19" s="43" t="s">
        <v>116</v>
      </c>
      <c r="F19" s="63" t="s">
        <v>142</v>
      </c>
      <c r="G19" s="25">
        <f>IF(F19=I7,I19*D19)+IF(F19=J7,J19*D19)+IF(F19=K7,K19*D19)+IF(F19=L7,L19*D19)+IF(F19=M7,M19*D19)</f>
        <v>0</v>
      </c>
      <c r="I19" s="49">
        <v>1</v>
      </c>
      <c r="J19" s="49">
        <v>0.75</v>
      </c>
      <c r="K19" s="49">
        <v>0.5</v>
      </c>
      <c r="L19" s="49">
        <v>0.25</v>
      </c>
      <c r="M19" s="49">
        <v>0</v>
      </c>
      <c r="N19" s="49">
        <f>IF(F19=I7,N7)+IF(F19=J7,N7)+IF(F19=K7,N7)+IF(F19=L7,N7)+IF(F19=M7,N7)+IF(F19=O7,O7)</f>
        <v>1</v>
      </c>
      <c r="Q19" s="49">
        <f t="shared" si="0"/>
        <v>4</v>
      </c>
    </row>
    <row r="20" spans="3:17" ht="60" x14ac:dyDescent="0.25">
      <c r="C20" s="3">
        <v>3.13</v>
      </c>
      <c r="D20" s="3">
        <v>1</v>
      </c>
      <c r="E20" s="43" t="s">
        <v>117</v>
      </c>
      <c r="F20" s="63" t="s">
        <v>78</v>
      </c>
      <c r="G20" s="25">
        <f>IF(F20=I7,I20*D20)+IF(F20=J7,J20*D20)</f>
        <v>1</v>
      </c>
      <c r="I20" s="49">
        <v>1</v>
      </c>
      <c r="J20" s="49">
        <v>0</v>
      </c>
      <c r="N20" s="49">
        <f>IF(F20=I7,N7)+IF(F20=J7,N7)+IF(F20=K7,N7)+IF(F20=L7,N7)+IF(F20=O7,O7)</f>
        <v>1</v>
      </c>
      <c r="Q20" s="49">
        <f t="shared" si="0"/>
        <v>1</v>
      </c>
    </row>
    <row r="21" spans="3:17" ht="180" x14ac:dyDescent="0.25">
      <c r="C21" s="3">
        <v>3.14</v>
      </c>
      <c r="D21" s="69">
        <v>4</v>
      </c>
      <c r="E21" s="43" t="s">
        <v>118</v>
      </c>
      <c r="F21" s="63" t="s">
        <v>79</v>
      </c>
      <c r="G21" s="25">
        <f>IF(F21=I7,I21*D21)+IF(F21=J7,J21*D21)+IF(F21=K7,K21*D21)+IF(F21=L7,L21*D21)</f>
        <v>3</v>
      </c>
      <c r="I21" s="49">
        <v>1</v>
      </c>
      <c r="J21" s="49">
        <v>0.75</v>
      </c>
      <c r="K21" s="49">
        <v>0.5</v>
      </c>
      <c r="L21" s="49">
        <v>0</v>
      </c>
      <c r="N21" s="49">
        <f>IF(F21=I7,N7)+IF(F21=J7,N7)+IF(F21=K7,N7)+IF(F21=L7,N7)+IF(F21=O7,O7)</f>
        <v>1</v>
      </c>
      <c r="Q21" s="49">
        <f t="shared" si="0"/>
        <v>4</v>
      </c>
    </row>
    <row r="22" spans="3:17" ht="105" x14ac:dyDescent="0.25">
      <c r="C22" s="3">
        <v>3.15</v>
      </c>
      <c r="D22" s="3">
        <v>4</v>
      </c>
      <c r="E22" s="43" t="s">
        <v>119</v>
      </c>
      <c r="F22" s="63" t="s">
        <v>78</v>
      </c>
      <c r="G22" s="25">
        <f>IF(F22=I7,I22*D22)+IF(F22=J7,J22*D22)+IF(F22=K7,K22*D22)+IF(F22=L7,L22*D22)</f>
        <v>4</v>
      </c>
      <c r="I22" s="49">
        <v>1</v>
      </c>
      <c r="J22" s="49">
        <v>0.5</v>
      </c>
      <c r="K22" s="49">
        <v>0.25</v>
      </c>
      <c r="L22" s="49">
        <v>0</v>
      </c>
      <c r="N22" s="49">
        <f>IF(F22=I7,N7)+IF(F22=J7,N7)+IF(F22=K7,N7)+IF(F22=L7,N7)+IF(F22=O7,O7)</f>
        <v>1</v>
      </c>
      <c r="Q22" s="49">
        <f t="shared" si="0"/>
        <v>4</v>
      </c>
    </row>
    <row r="23" spans="3:17" ht="75" x14ac:dyDescent="0.25">
      <c r="C23" s="3">
        <v>3.16</v>
      </c>
      <c r="D23" s="3">
        <v>3</v>
      </c>
      <c r="E23" s="43" t="s">
        <v>120</v>
      </c>
      <c r="F23" s="63" t="s">
        <v>78</v>
      </c>
      <c r="G23" s="25">
        <f>IF(F23=I7,I23*D23)+IF(F23=J7,J23*D23)+IF(F23=K7,K23*D23)+IF(F23=L7,L23*D23)</f>
        <v>3</v>
      </c>
      <c r="I23" s="49">
        <v>1</v>
      </c>
      <c r="J23" s="49">
        <v>0.75</v>
      </c>
      <c r="K23" s="49">
        <v>0.5</v>
      </c>
      <c r="L23" s="49">
        <v>0.25</v>
      </c>
      <c r="N23" s="49">
        <f>IF(F23=I7,N7)+IF(F23=J7,N7)+IF(F23=K7,N7)+IF(F23=L7,N7)+IF(F23=O7,O7)</f>
        <v>1</v>
      </c>
      <c r="Q23" s="49">
        <f t="shared" si="0"/>
        <v>3</v>
      </c>
    </row>
    <row r="24" spans="3:17" ht="98.25" customHeight="1" x14ac:dyDescent="0.25">
      <c r="C24" s="3">
        <v>3.17</v>
      </c>
      <c r="D24" s="3">
        <v>3</v>
      </c>
      <c r="E24" s="43" t="s">
        <v>121</v>
      </c>
      <c r="F24" s="63" t="s">
        <v>79</v>
      </c>
      <c r="G24" s="25">
        <f>IF(F24=I7,I24*D24)+IF(F24=J7,J24*D24)+IF(F24=K7,K24*D24)+IF(F24=L7,L24*D24)</f>
        <v>2.25</v>
      </c>
      <c r="I24" s="49">
        <v>1</v>
      </c>
      <c r="J24" s="49">
        <v>0.75</v>
      </c>
      <c r="K24" s="49">
        <v>0.5</v>
      </c>
      <c r="L24" s="49">
        <v>0.25</v>
      </c>
      <c r="N24" s="49">
        <f>IF(F24=I7,N7)+IF(F24=J7,N7)+IF(F24=K7,N7)+IF(F24=L7,N7)+IF(F24=O7,O7)</f>
        <v>1</v>
      </c>
      <c r="Q24" s="49">
        <f t="shared" si="0"/>
        <v>3</v>
      </c>
    </row>
    <row r="25" spans="3:17" ht="60" x14ac:dyDescent="0.25">
      <c r="C25" s="3">
        <v>3.18</v>
      </c>
      <c r="D25" s="3">
        <v>3</v>
      </c>
      <c r="E25" s="43" t="s">
        <v>122</v>
      </c>
      <c r="F25" s="63" t="s">
        <v>79</v>
      </c>
      <c r="G25" s="25">
        <f>IF(F25=I7,I25*D25)+IF(F25=J7,J25*D25)</f>
        <v>0</v>
      </c>
      <c r="I25" s="49">
        <v>1</v>
      </c>
      <c r="J25" s="49">
        <v>0</v>
      </c>
      <c r="N25" s="49">
        <f>IF(F25=I7,N7)+IF(F25=J7,N7)+IF(F25=K7,N7)+IF(F25=L7,N7)+IF(F25=O7,O7)</f>
        <v>1</v>
      </c>
      <c r="Q25" s="49">
        <f t="shared" si="0"/>
        <v>3</v>
      </c>
    </row>
    <row r="26" spans="3:17" ht="60" x14ac:dyDescent="0.25">
      <c r="C26" s="36">
        <v>3.19</v>
      </c>
      <c r="D26" s="36">
        <v>3</v>
      </c>
      <c r="E26" s="51" t="s">
        <v>123</v>
      </c>
      <c r="F26" s="63" t="s">
        <v>79</v>
      </c>
      <c r="G26" s="25">
        <f>IF(F26=I7,I26*D26)+IF(F26=J7,J26*D26)</f>
        <v>0</v>
      </c>
      <c r="I26" s="49">
        <v>1</v>
      </c>
      <c r="J26" s="49">
        <v>0</v>
      </c>
      <c r="N26" s="49">
        <f>IF(F26=I7,N7)+IF(F26=J7,N7)+IF(F26=K7,N7)+IF(F26=L7,N7)+IF(F26=O7,O7)</f>
        <v>1</v>
      </c>
      <c r="Q26" s="49">
        <f t="shared" si="0"/>
        <v>3</v>
      </c>
    </row>
    <row r="27" spans="3:17" ht="75" x14ac:dyDescent="0.25">
      <c r="C27" s="70" t="s">
        <v>82</v>
      </c>
      <c r="D27" s="3">
        <v>2</v>
      </c>
      <c r="E27" s="53" t="s">
        <v>124</v>
      </c>
      <c r="F27" s="63" t="s">
        <v>78</v>
      </c>
      <c r="G27" s="25">
        <f>IF(F27=I7,I27*D27)+IF(F27=J7,J27*D27)+IF(F27=K7,K27*D27)</f>
        <v>2</v>
      </c>
      <c r="I27" s="49">
        <v>1</v>
      </c>
      <c r="J27" s="49">
        <v>0.75</v>
      </c>
      <c r="K27" s="49">
        <v>0.25</v>
      </c>
      <c r="N27" s="49">
        <f>IF(F27=I7,N7)+IF(F27=J7,N7)+IF(F27=K7,N7)+IF(F27=L7,N7)+IF(F27=O7,O7)</f>
        <v>1</v>
      </c>
      <c r="Q27" s="49">
        <f t="shared" si="0"/>
        <v>2</v>
      </c>
    </row>
    <row r="28" spans="3:17" ht="60" x14ac:dyDescent="0.25">
      <c r="C28" s="3">
        <v>3.21</v>
      </c>
      <c r="D28" s="3">
        <v>2</v>
      </c>
      <c r="E28" s="24" t="s">
        <v>125</v>
      </c>
      <c r="F28" s="63" t="s">
        <v>78</v>
      </c>
      <c r="G28" s="25">
        <f>IF(F28=I7,I28*D28)+IF(F28=J7,J28*D28)+IF(F28=K7,K28*D28)</f>
        <v>2</v>
      </c>
      <c r="I28" s="49">
        <v>1</v>
      </c>
      <c r="J28" s="49">
        <v>0.75</v>
      </c>
      <c r="K28" s="49">
        <v>0.25</v>
      </c>
      <c r="N28" s="49">
        <f>IF(F28=I7,N7)+IF(F28=J7,N7)+IF(F28=K7,N7)+IF(F28=L7,N7)+IF(F28=O7,O7)</f>
        <v>1</v>
      </c>
      <c r="Q28" s="49">
        <f t="shared" si="0"/>
        <v>2</v>
      </c>
    </row>
    <row r="29" spans="3:17" ht="255" x14ac:dyDescent="0.25">
      <c r="C29" s="3">
        <v>3.22</v>
      </c>
      <c r="D29" s="3">
        <v>3</v>
      </c>
      <c r="E29" s="43" t="s">
        <v>126</v>
      </c>
      <c r="F29" s="63" t="s">
        <v>78</v>
      </c>
      <c r="G29" s="25">
        <f>IF(F29=I7,I29*D29)+IF(F29=J7,J29*D29)+IF(F29=K7,K29*D29)+IF(F29=L7,L29*D29)+IF(F29=M7,M29*D29)</f>
        <v>3</v>
      </c>
      <c r="I29" s="49">
        <v>1</v>
      </c>
      <c r="J29" s="49">
        <v>0.75</v>
      </c>
      <c r="K29" s="49">
        <v>0.5</v>
      </c>
      <c r="L29" s="49">
        <v>0.25</v>
      </c>
      <c r="M29" s="49">
        <v>0</v>
      </c>
      <c r="N29" s="49">
        <f>IF(F29=I7,N7)+IF(F29=J7,N7)+IF(F29=K7,N7)+IF(F29=L7,N7)+IF(F29=M7,N7)+IF(F29=O7,O7)</f>
        <v>1</v>
      </c>
      <c r="Q29" s="49">
        <f t="shared" si="0"/>
        <v>3</v>
      </c>
    </row>
    <row r="30" spans="3:17" ht="165.75" thickBot="1" x14ac:dyDescent="0.3">
      <c r="C30" s="3">
        <v>3.23</v>
      </c>
      <c r="D30" s="3">
        <v>3</v>
      </c>
      <c r="E30" s="43" t="s">
        <v>127</v>
      </c>
      <c r="F30" s="64" t="s">
        <v>78</v>
      </c>
      <c r="G30" s="25">
        <f>IF(F30=I7,I30*D30)+IF(F30=J7,J30*D30)+IF(F30=K7,K30*D30)+IF(F30=L7,L30*D30)</f>
        <v>3</v>
      </c>
      <c r="I30" s="49">
        <v>1</v>
      </c>
      <c r="J30" s="49">
        <v>0.75</v>
      </c>
      <c r="K30" s="49">
        <v>0.5</v>
      </c>
      <c r="L30" s="49">
        <v>0</v>
      </c>
      <c r="N30" s="49">
        <f>IF(F30=I7,N7)+IF(F30=J7,N7)+IF(F30=K7,N7)+IF(F30=L7,N7)+IF(F30=O7,O7)</f>
        <v>1</v>
      </c>
      <c r="Q30" s="49">
        <f t="shared" si="0"/>
        <v>3</v>
      </c>
    </row>
    <row r="31" spans="3:17" ht="45" x14ac:dyDescent="0.25">
      <c r="C31" s="3">
        <v>3.24</v>
      </c>
      <c r="D31" s="3">
        <v>2</v>
      </c>
      <c r="E31" s="43" t="s">
        <v>128</v>
      </c>
      <c r="F31" s="44" t="s">
        <v>78</v>
      </c>
      <c r="G31" s="25">
        <f>IF(F31=I7,I31*D31)+IF(F31=J7,J31*D31)</f>
        <v>2</v>
      </c>
      <c r="I31" s="49">
        <v>1</v>
      </c>
      <c r="J31" s="49">
        <v>0</v>
      </c>
      <c r="N31" s="49">
        <f>IF(F31=I7,N7)+IF(F31=J7,N7)+IF(F31=K7,N7)+IF(F31=L7,N7)+IF(F31=O7,O7)</f>
        <v>1</v>
      </c>
      <c r="Q31" s="49">
        <f t="shared" si="0"/>
        <v>2</v>
      </c>
    </row>
    <row r="32" spans="3:17" ht="75" x14ac:dyDescent="0.25">
      <c r="C32" s="3">
        <v>3.25</v>
      </c>
      <c r="D32" s="3">
        <v>2</v>
      </c>
      <c r="E32" s="43" t="s">
        <v>129</v>
      </c>
      <c r="F32" s="61" t="s">
        <v>79</v>
      </c>
      <c r="G32" s="25">
        <f>IF(F32=I7,I32*D32)+IF(F32=J7,J32*D32)</f>
        <v>0</v>
      </c>
      <c r="I32" s="49">
        <v>1</v>
      </c>
      <c r="J32" s="49">
        <v>0</v>
      </c>
      <c r="N32" s="49">
        <f>IF(F32=I7,N7)+IF(F32=J7,N7)+IF(F32=K7,N7)+IF(F32=L7,N7)+IF(F32=O7,O7)</f>
        <v>1</v>
      </c>
      <c r="Q32" s="49">
        <f t="shared" si="0"/>
        <v>2</v>
      </c>
    </row>
    <row r="33" spans="3:17" ht="30" x14ac:dyDescent="0.25">
      <c r="C33" s="3">
        <v>3.26</v>
      </c>
      <c r="D33" s="3">
        <v>1</v>
      </c>
      <c r="E33" s="43" t="s">
        <v>130</v>
      </c>
      <c r="F33" s="61" t="s">
        <v>79</v>
      </c>
      <c r="G33" s="25">
        <f>IF(F33=I7,I33*D33)+IF(F33=J7,J33*D33)</f>
        <v>0</v>
      </c>
      <c r="I33" s="49">
        <v>1</v>
      </c>
      <c r="J33" s="49">
        <v>0</v>
      </c>
      <c r="N33" s="49">
        <f>IF(F33=I7,N7)+IF(F33=J7,N7)+IF(F33=K7,N7)+IF(F33=L7,N7)+IF(F33=O7,O7)</f>
        <v>1</v>
      </c>
      <c r="Q33" s="49">
        <f t="shared" si="0"/>
        <v>1</v>
      </c>
    </row>
    <row r="34" spans="3:17" ht="90" x14ac:dyDescent="0.25">
      <c r="C34" s="3">
        <v>3.27</v>
      </c>
      <c r="D34" s="3">
        <v>2</v>
      </c>
      <c r="E34" s="43" t="s">
        <v>131</v>
      </c>
      <c r="F34" s="44" t="s">
        <v>78</v>
      </c>
      <c r="G34" s="25">
        <f>IF(F34=I7,I34*D34)+IF(F34=J7,J34*D34)</f>
        <v>2</v>
      </c>
      <c r="I34" s="49">
        <v>1</v>
      </c>
      <c r="J34" s="49">
        <v>0</v>
      </c>
      <c r="N34" s="49">
        <f>IF(F34=I7,N7)+IF(F34=J7,N7)+IF(F34=K7,N7)+IF(F34=L7,N7)+IF(F34=O7,O7)</f>
        <v>1</v>
      </c>
      <c r="Q34" s="49">
        <f t="shared" si="0"/>
        <v>2</v>
      </c>
    </row>
    <row r="35" spans="3:17" ht="195" x14ac:dyDescent="0.25">
      <c r="C35" s="3">
        <v>3.28</v>
      </c>
      <c r="D35" s="3">
        <v>2</v>
      </c>
      <c r="E35" s="43" t="s">
        <v>132</v>
      </c>
      <c r="F35" s="61" t="s">
        <v>78</v>
      </c>
      <c r="G35" s="25">
        <f>IF(F35=I7,I35*D35)+IF(F35=J7,J35*D35)+IF(F35=K7,K35*D35)+IF(F35=L7,L35*D35)+IF(F35=M7,M35*D35)</f>
        <v>2</v>
      </c>
      <c r="I35" s="49">
        <v>1</v>
      </c>
      <c r="J35" s="49">
        <v>0.75</v>
      </c>
      <c r="K35" s="49">
        <v>0.5</v>
      </c>
      <c r="L35" s="49">
        <v>0.25</v>
      </c>
      <c r="M35" s="49">
        <v>0</v>
      </c>
      <c r="N35" s="49">
        <f>IF(F35=I7,N7)+IF(F35=J7,N7)+IF(F35=K7,N7)+IF(F35=L7,N7)+IF(F35=M7,N7)+IF(F35=O7,O7)</f>
        <v>1</v>
      </c>
      <c r="Q35" s="49">
        <f t="shared" si="0"/>
        <v>2</v>
      </c>
    </row>
    <row r="36" spans="3:17" ht="120" x14ac:dyDescent="0.25">
      <c r="C36" s="3">
        <v>3.29</v>
      </c>
      <c r="D36" s="3">
        <v>4</v>
      </c>
      <c r="E36" s="43" t="s">
        <v>133</v>
      </c>
      <c r="F36" s="61" t="s">
        <v>80</v>
      </c>
      <c r="G36" s="25">
        <f>IF(F36=I7,I36*D36)+IF(F36=J7,J36*D36)+IF(F36=K7,K36*D36)</f>
        <v>0</v>
      </c>
      <c r="I36" s="49">
        <v>1</v>
      </c>
      <c r="J36" s="49">
        <v>0.25</v>
      </c>
      <c r="K36" s="49">
        <v>0</v>
      </c>
      <c r="N36" s="49">
        <f>IF(F36=I7,N7)+IF(F36=J7,N7)+IF(F36=K7,N7)+IF(F36=L7,N7)+IF(F36=O7,O7)</f>
        <v>1</v>
      </c>
      <c r="Q36" s="49">
        <f t="shared" si="0"/>
        <v>4</v>
      </c>
    </row>
    <row r="37" spans="3:17" ht="75" x14ac:dyDescent="0.25">
      <c r="C37" s="70" t="s">
        <v>84</v>
      </c>
      <c r="D37" s="3">
        <v>2</v>
      </c>
      <c r="E37" s="43" t="s">
        <v>134</v>
      </c>
      <c r="F37" s="44" t="s">
        <v>81</v>
      </c>
      <c r="G37" s="25">
        <f>IF(F37=I7,I37*D37)+IF(F37=J7,J37*D37)+IF(F37=K7,K37*D37)+IF(F37=L7,L37*D37)</f>
        <v>0.5</v>
      </c>
      <c r="I37" s="49">
        <v>1</v>
      </c>
      <c r="J37" s="49">
        <v>0.75</v>
      </c>
      <c r="K37" s="49">
        <v>0.5</v>
      </c>
      <c r="L37" s="49">
        <v>0.25</v>
      </c>
      <c r="N37" s="49">
        <f>IF(F37=I7,N7)+IF(F37=J7,N7)+IF(F37=K7,N7)+IF(F37=L7,N7)+IF(F37=O7,O7)</f>
        <v>1</v>
      </c>
      <c r="Q37" s="49">
        <f t="shared" si="0"/>
        <v>2</v>
      </c>
    </row>
    <row r="38" spans="3:17" ht="75" x14ac:dyDescent="0.25">
      <c r="C38" s="3">
        <v>3.31</v>
      </c>
      <c r="D38" s="3">
        <v>2</v>
      </c>
      <c r="E38" s="43" t="s">
        <v>135</v>
      </c>
      <c r="F38" s="61" t="s">
        <v>81</v>
      </c>
      <c r="G38" s="25">
        <f>IF(F38=I7,I38*D38)+IF(F38=J7,J38*D38)+IF(F38=K7,K38*D38)+IF(F38=L7,L38*D38)</f>
        <v>0.5</v>
      </c>
      <c r="I38" s="49">
        <v>1</v>
      </c>
      <c r="J38" s="49">
        <v>0.75</v>
      </c>
      <c r="K38" s="49">
        <v>0.5</v>
      </c>
      <c r="L38" s="49">
        <v>0.25</v>
      </c>
      <c r="N38" s="49">
        <f>IF(F38=I7,N7)+IF(F38=J7,N7)+IF(F38=K7,N7)+IF(F38=L7,N7)+IF(F38=O7,O7)</f>
        <v>1</v>
      </c>
      <c r="Q38" s="49">
        <f t="shared" si="0"/>
        <v>2</v>
      </c>
    </row>
    <row r="39" spans="3:17" ht="135" x14ac:dyDescent="0.25">
      <c r="C39" s="3">
        <v>3.32</v>
      </c>
      <c r="D39" s="3">
        <v>4</v>
      </c>
      <c r="E39" s="43" t="s">
        <v>136</v>
      </c>
      <c r="F39" s="61" t="s">
        <v>80</v>
      </c>
      <c r="G39" s="25">
        <f>IF(F39=I7,I39*D39)+IF(F39=J7,J39*D39)+IF(F39=K7,K39*D39)</f>
        <v>0</v>
      </c>
      <c r="I39" s="49">
        <v>1</v>
      </c>
      <c r="J39" s="49">
        <v>0.75</v>
      </c>
      <c r="K39" s="49">
        <v>0</v>
      </c>
      <c r="N39" s="49">
        <f>IF(F39=I7,N7)+IF(F39=J7,N7)+IF(F39=K7,N7)+IF(F39=L7,N7)+IF(F39=O7,O7)</f>
        <v>1</v>
      </c>
      <c r="Q39" s="49">
        <f t="shared" si="0"/>
        <v>4</v>
      </c>
    </row>
    <row r="40" spans="3:17" ht="120" x14ac:dyDescent="0.25">
      <c r="C40" s="3">
        <v>3.33</v>
      </c>
      <c r="D40" s="3">
        <v>4</v>
      </c>
      <c r="E40" s="43" t="s">
        <v>137</v>
      </c>
      <c r="F40" s="44" t="s">
        <v>79</v>
      </c>
      <c r="G40" s="25">
        <f>IF(F40=I7,I40*D40)+IF(F40=J7,J40*D40)+IF(F40=K7,K40*D40)</f>
        <v>2</v>
      </c>
      <c r="I40" s="49">
        <v>1</v>
      </c>
      <c r="J40" s="49">
        <v>0.5</v>
      </c>
      <c r="K40" s="49">
        <v>0</v>
      </c>
      <c r="N40" s="49">
        <f>IF(F40=I7,N7)+IF(F40=J7,N7)+IF(F40=K7,N7)+IF(F40=L7,N7)+IF(F40=O7,O7)</f>
        <v>1</v>
      </c>
      <c r="Q40" s="49">
        <f t="shared" si="0"/>
        <v>4</v>
      </c>
    </row>
    <row r="41" spans="3:17" ht="90" x14ac:dyDescent="0.25">
      <c r="C41" s="3">
        <v>3.34</v>
      </c>
      <c r="D41" s="3">
        <v>4</v>
      </c>
      <c r="E41" s="43" t="s">
        <v>138</v>
      </c>
      <c r="F41" s="61" t="s">
        <v>80</v>
      </c>
      <c r="G41" s="25">
        <f>IF(F41=I7,I41*D41)+IF(F41=J7,J41*D41)+IF(F41=K7,K41*D41)</f>
        <v>0</v>
      </c>
      <c r="I41" s="49">
        <v>1</v>
      </c>
      <c r="J41" s="49">
        <v>0.5</v>
      </c>
      <c r="K41" s="49">
        <v>0</v>
      </c>
      <c r="N41" s="49">
        <f>IF(F41=I7,N7)+IF(F41=J7,N7)+IF(F41=K7,N7)+IF(F41=L7,N7)+IF(F41=O7,O7)</f>
        <v>1</v>
      </c>
      <c r="Q41" s="49">
        <f t="shared" si="0"/>
        <v>4</v>
      </c>
    </row>
    <row r="42" spans="3:17" ht="90" x14ac:dyDescent="0.25">
      <c r="C42" s="3">
        <v>3.35</v>
      </c>
      <c r="D42" s="3">
        <v>1</v>
      </c>
      <c r="E42" s="43" t="s">
        <v>139</v>
      </c>
      <c r="F42" s="61" t="s">
        <v>79</v>
      </c>
      <c r="G42" s="25">
        <f>IF(F42=I7,I42*D42)+IF(F42=J7,J42*D42)</f>
        <v>0</v>
      </c>
      <c r="I42" s="49">
        <v>1</v>
      </c>
      <c r="J42" s="49">
        <v>0</v>
      </c>
      <c r="N42" s="49">
        <f>IF(F42=I7,N7)+IF(F42=J7,N7)+IF(F42=K7,N7)+IF(F42=L7,N7)+IF(F42=O7,O7)</f>
        <v>1</v>
      </c>
      <c r="Q42" s="49">
        <f t="shared" si="0"/>
        <v>1</v>
      </c>
    </row>
    <row r="43" spans="3:17" ht="75" x14ac:dyDescent="0.25">
      <c r="C43" s="3">
        <v>3.36</v>
      </c>
      <c r="D43" s="3">
        <v>1</v>
      </c>
      <c r="E43" s="43" t="s">
        <v>140</v>
      </c>
      <c r="F43" s="44">
        <v>0</v>
      </c>
      <c r="G43" s="25">
        <f>IF(F43=I7,I43*D43)+IF(F43=J7,J43*D43)</f>
        <v>0</v>
      </c>
      <c r="I43" s="49">
        <v>1</v>
      </c>
      <c r="J43" s="49">
        <v>0.25</v>
      </c>
      <c r="N43" s="49">
        <f>IF(F43=I7,N7)+IF(F43=J7,N7)+IF(F43=K7,N7)+IF(F43=L7,N7)+IF(F43=O7,O7)</f>
        <v>0</v>
      </c>
      <c r="Q43" s="49">
        <f t="shared" si="0"/>
        <v>0</v>
      </c>
    </row>
    <row r="44" spans="3:17" ht="90.75" thickBot="1" x14ac:dyDescent="0.3">
      <c r="C44" s="3">
        <v>3.37</v>
      </c>
      <c r="D44" s="41">
        <v>4</v>
      </c>
      <c r="E44" s="43" t="s">
        <v>141</v>
      </c>
      <c r="F44" s="71" t="s">
        <v>78</v>
      </c>
      <c r="G44" s="25">
        <f>IF(F44=I7,I44*D44)+IF(F44=J7,J44*D44)</f>
        <v>4</v>
      </c>
      <c r="I44" s="49">
        <v>1</v>
      </c>
      <c r="J44" s="49">
        <v>0.25</v>
      </c>
      <c r="N44" s="49">
        <f>IF(F44=I7,N7)+IF(F44=J7,N7)+IF(F44=K7,N7)+IF(F44=L7,N7)+IF(F44=O7,O7)</f>
        <v>1</v>
      </c>
      <c r="Q44" s="49">
        <f t="shared" si="0"/>
        <v>4</v>
      </c>
    </row>
    <row r="46" spans="3:17" x14ac:dyDescent="0.25">
      <c r="C46" s="83" t="s">
        <v>69</v>
      </c>
      <c r="D46" s="84"/>
      <c r="E46" s="85"/>
      <c r="F46" s="67">
        <f>D8+D9+D10+D11+D12+D13+D14+D15+D16+D17+D18+D19+D20+D21+D22+D23+D24+D25+D26+D27+D28+D29+D30+D31+D32+D33+D34+D35+D36+D37+D38+D39+D40+D41+D42+D43+D44</f>
        <v>105</v>
      </c>
    </row>
    <row r="47" spans="3:17" x14ac:dyDescent="0.25">
      <c r="C47" s="86" t="s">
        <v>148</v>
      </c>
      <c r="D47" s="87"/>
      <c r="E47" s="88"/>
      <c r="F47" s="34">
        <f>Q44+Q43+Q42+Q41+Q40+Q39+Q38+Q37+Q36+Q35+Q34+Q33+Q32+Q31+Q30+Q29+Q28+Q27+Q26+Q24+Q23+Q25+Q22+Q21+Q20+Q19+Q18+Q17+Q16+Q15+Q14+Q13+Q12+Q11+Q10+Q9+Q8</f>
        <v>104</v>
      </c>
    </row>
    <row r="48" spans="3:17" x14ac:dyDescent="0.25">
      <c r="C48" s="81" t="s">
        <v>51</v>
      </c>
      <c r="D48" s="80"/>
      <c r="E48" s="80"/>
      <c r="F48" s="34">
        <f>G33+G34+G35+G36+G37+G38+G39+G40+G41+G42+G43+G44+G32+G31+G30+G29+G28+G27+G26+G25+G24+G23+G22+G21+G20+G19+G18+G17+G16+G15+G14+G13+G12+G11+G10+G9+G8</f>
        <v>65.75</v>
      </c>
    </row>
    <row r="49" spans="3:6" ht="15.75" thickBot="1" x14ac:dyDescent="0.3">
      <c r="C49" s="81" t="s">
        <v>52</v>
      </c>
      <c r="D49" s="80"/>
      <c r="E49" s="80"/>
      <c r="F49" s="35">
        <f>F48/F47</f>
        <v>0.63221153846153844</v>
      </c>
    </row>
  </sheetData>
  <mergeCells count="8">
    <mergeCell ref="D2:H2"/>
    <mergeCell ref="C46:E46"/>
    <mergeCell ref="C47:E47"/>
    <mergeCell ref="C48:E48"/>
    <mergeCell ref="C49:E49"/>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2" sqref="C2:G5"/>
    </sheetView>
  </sheetViews>
  <sheetFormatPr defaultRowHeight="15" x14ac:dyDescent="0.25"/>
  <cols>
    <col min="3" max="3" width="110.42578125" customWidth="1"/>
    <col min="4" max="4" width="27.85546875" customWidth="1"/>
  </cols>
  <sheetData>
    <row r="2" spans="3:7" ht="16.5" customHeight="1" x14ac:dyDescent="0.35">
      <c r="C2" s="78" t="s">
        <v>153</v>
      </c>
      <c r="D2" s="79"/>
      <c r="E2" s="79"/>
      <c r="F2" s="79"/>
      <c r="G2" s="79"/>
    </row>
    <row r="3" spans="3:7" ht="15" customHeight="1" x14ac:dyDescent="0.25">
      <c r="C3" s="82" t="s">
        <v>152</v>
      </c>
      <c r="D3" s="79"/>
      <c r="E3" s="79"/>
      <c r="F3" s="79"/>
      <c r="G3" s="16"/>
    </row>
    <row r="4" spans="3:7" ht="39" customHeight="1" x14ac:dyDescent="0.25">
      <c r="C4" s="82" t="s">
        <v>150</v>
      </c>
      <c r="D4" s="79"/>
      <c r="E4" s="79"/>
      <c r="F4" s="79"/>
      <c r="G4" s="16"/>
    </row>
    <row r="5" spans="3:7" ht="15" customHeight="1" x14ac:dyDescent="0.25">
      <c r="C5" s="82" t="s">
        <v>151</v>
      </c>
      <c r="D5" s="79"/>
      <c r="E5" s="79"/>
      <c r="F5" s="79"/>
      <c r="G5" s="77"/>
    </row>
    <row r="7" spans="3:7" ht="19.5" x14ac:dyDescent="0.25">
      <c r="C7" s="73" t="s">
        <v>144</v>
      </c>
      <c r="D7" s="74">
        <f>'1.1 Archive legislation'!F32+'1.2 Other legislation '!F17+'1.3 Services'!F17+'2. Website'!F21+'3. Reading room'!F46</f>
        <v>257</v>
      </c>
    </row>
    <row r="8" spans="3:7" ht="19.5" x14ac:dyDescent="0.25">
      <c r="C8" s="73" t="s">
        <v>145</v>
      </c>
      <c r="D8" s="74">
        <f>'1.1 Archive legislation'!F33+'1.2 Other legislation '!F18+'1.3 Services'!F18+'2. Website'!F22+'3. Reading room'!F47</f>
        <v>256</v>
      </c>
    </row>
    <row r="9" spans="3:7" ht="39.75" customHeight="1" x14ac:dyDescent="0.25">
      <c r="C9" s="73" t="s">
        <v>147</v>
      </c>
      <c r="D9" s="74">
        <f>'1.1 Archive legislation'!F34+'1.2 Other legislation '!F19+'1.3 Services'!F19+'2. Website'!F23+'3. Reading room'!F48</f>
        <v>162.75</v>
      </c>
    </row>
    <row r="10" spans="3:7" ht="37.5" customHeight="1" x14ac:dyDescent="0.25">
      <c r="C10" s="73" t="s">
        <v>146</v>
      </c>
      <c r="D10" s="75">
        <f>D9/D8</f>
        <v>0.6357421875</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2018-10-25T15:28:20Z</dcterms:modified>
  <cp:contentStatus/>
</cp:coreProperties>
</file>